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D:\Us_Estadística\Desktop\TRIM II 2024\SRFT\2 TRIM. 2024\"/>
    </mc:Choice>
  </mc:AlternateContent>
  <xr:revisionPtr revIDLastSave="0" documentId="13_ncr:1_{C578CB78-FE33-4DE7-8B20-FE69EBA83C03}" xr6:coauthVersionLast="45" xr6:coauthVersionMax="47" xr10:uidLastSave="{00000000-0000-0000-0000-000000000000}"/>
  <bookViews>
    <workbookView xWindow="-120" yWindow="-120" windowWidth="25440" windowHeight="15390" firstSheet="1" activeTab="1" xr2:uid="{00000000-000D-0000-FFFF-FFFF00000000}"/>
  </bookViews>
  <sheets>
    <sheet name="Datos" sheetId="4" state="hidden" r:id="rId1"/>
    <sheet name="Seg. MIR 33 2024" sheetId="5" r:id="rId2"/>
  </sheets>
  <definedNames>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icadores" hidden="1">{"'Hoja1'!$A$1:$I$70"}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T37" i="5" l="1"/>
  <c r="T38" i="5"/>
  <c r="L37" i="5"/>
  <c r="L38" i="5"/>
  <c r="AY36" i="5"/>
  <c r="AW36" i="5"/>
  <c r="AY35" i="5"/>
  <c r="AZ35" i="5" s="1"/>
  <c r="AW35" i="5"/>
  <c r="AX35" i="5" s="1"/>
  <c r="AY34" i="5"/>
  <c r="AW34" i="5"/>
  <c r="AY33" i="5"/>
  <c r="AZ33" i="5" s="1"/>
  <c r="AW33" i="5"/>
  <c r="AX33" i="5" s="1"/>
  <c r="AY32" i="5"/>
  <c r="AW32" i="5"/>
  <c r="AY31" i="5"/>
  <c r="AZ31" i="5" s="1"/>
  <c r="AW31" i="5"/>
  <c r="AX31" i="5" s="1"/>
  <c r="AY30" i="5"/>
  <c r="AW30" i="5"/>
  <c r="AY29" i="5"/>
  <c r="AZ29" i="5" s="1"/>
  <c r="AW29" i="5"/>
  <c r="AX29" i="5" s="1"/>
  <c r="AY28" i="5"/>
  <c r="AW28" i="5"/>
  <c r="AY27" i="5"/>
  <c r="AZ27" i="5" s="1"/>
  <c r="AW27" i="5"/>
  <c r="AX27" i="5" s="1"/>
  <c r="AY26" i="5"/>
  <c r="AW26" i="5"/>
  <c r="AY25" i="5"/>
  <c r="AZ25" i="5" s="1"/>
  <c r="AW25" i="5"/>
  <c r="AX25" i="5" s="1"/>
  <c r="AY24" i="5"/>
  <c r="AW24" i="5"/>
  <c r="AY23" i="5"/>
  <c r="AZ23" i="5" s="1"/>
  <c r="AW23" i="5"/>
  <c r="AX23" i="5" s="1"/>
  <c r="AY22" i="5"/>
  <c r="AW22" i="5"/>
  <c r="AY21" i="5"/>
  <c r="AZ21" i="5" s="1"/>
  <c r="AW21" i="5"/>
  <c r="AX21" i="5" s="1"/>
  <c r="W31" i="5"/>
  <c r="U31" i="5"/>
  <c r="R36" i="5"/>
  <c r="P36" i="5"/>
  <c r="R35" i="5"/>
  <c r="S35" i="5" s="1"/>
  <c r="P35" i="5"/>
  <c r="Q35" i="5" s="1"/>
  <c r="R34" i="5"/>
  <c r="P34" i="5"/>
  <c r="R33" i="5"/>
  <c r="S33" i="5" s="1"/>
  <c r="P33" i="5"/>
  <c r="Q33" i="5" s="1"/>
  <c r="R32" i="5"/>
  <c r="P32" i="5"/>
  <c r="R31" i="5"/>
  <c r="S31" i="5" s="1"/>
  <c r="P31" i="5"/>
  <c r="Q31" i="5" s="1"/>
  <c r="R30" i="5"/>
  <c r="P30" i="5"/>
  <c r="R29" i="5"/>
  <c r="S29" i="5" s="1"/>
  <c r="P29" i="5"/>
  <c r="Q29" i="5" s="1"/>
  <c r="R28" i="5"/>
  <c r="P28" i="5"/>
  <c r="R27" i="5"/>
  <c r="S27" i="5" s="1"/>
  <c r="P27" i="5"/>
  <c r="Q27" i="5" s="1"/>
  <c r="R26" i="5"/>
  <c r="P26" i="5"/>
  <c r="R25" i="5"/>
  <c r="S25" i="5" s="1"/>
  <c r="P25" i="5"/>
  <c r="Q25" i="5" s="1"/>
  <c r="R24" i="5"/>
  <c r="P24" i="5"/>
  <c r="R23" i="5"/>
  <c r="S23" i="5" s="1"/>
  <c r="P23" i="5"/>
  <c r="Q23" i="5" s="1"/>
  <c r="R22" i="5"/>
  <c r="P22" i="5"/>
  <c r="R21" i="5"/>
  <c r="S21" i="5" s="1"/>
  <c r="P21" i="5"/>
  <c r="Q21" i="5" s="1"/>
  <c r="AD36" i="5" l="1"/>
  <c r="AE36" i="5" s="1"/>
  <c r="AC36" i="5"/>
  <c r="AA36" i="5"/>
  <c r="Z36" i="5"/>
  <c r="Y36" i="5"/>
  <c r="X36" i="5"/>
  <c r="AD35" i="5"/>
  <c r="AE35" i="5" s="1"/>
  <c r="AC35" i="5"/>
  <c r="AA35" i="5"/>
  <c r="Z35" i="5"/>
  <c r="Y35" i="5"/>
  <c r="X35" i="5"/>
  <c r="W35" i="5"/>
  <c r="U35" i="5"/>
  <c r="AD34" i="5"/>
  <c r="AE34" i="5" s="1"/>
  <c r="AC34" i="5"/>
  <c r="AA34" i="5"/>
  <c r="Z34" i="5"/>
  <c r="Y34" i="5"/>
  <c r="X34" i="5"/>
  <c r="AD33" i="5"/>
  <c r="AE33" i="5" s="1"/>
  <c r="AC33" i="5"/>
  <c r="AA33" i="5"/>
  <c r="Z33" i="5"/>
  <c r="Y33" i="5"/>
  <c r="X33" i="5"/>
  <c r="W33" i="5"/>
  <c r="U33" i="5"/>
  <c r="AE32" i="5"/>
  <c r="AD32" i="5"/>
  <c r="AC32" i="5"/>
  <c r="AA32" i="5"/>
  <c r="Z32" i="5"/>
  <c r="Y32" i="5"/>
  <c r="X32" i="5"/>
  <c r="AD31" i="5"/>
  <c r="AE31" i="5" s="1"/>
  <c r="AC31" i="5"/>
  <c r="AA31" i="5"/>
  <c r="Z31" i="5"/>
  <c r="Y31" i="5"/>
  <c r="X31" i="5"/>
  <c r="AE30" i="5"/>
  <c r="AD30" i="5"/>
  <c r="AC30" i="5"/>
  <c r="AA30" i="5"/>
  <c r="Z30" i="5"/>
  <c r="Y30" i="5"/>
  <c r="X30" i="5"/>
  <c r="AE29" i="5"/>
  <c r="AD29" i="5"/>
  <c r="AC29" i="5"/>
  <c r="AA29" i="5"/>
  <c r="Z29" i="5"/>
  <c r="Y29" i="5"/>
  <c r="X29" i="5"/>
  <c r="W29" i="5"/>
  <c r="U29" i="5"/>
  <c r="AE28" i="5"/>
  <c r="AD28" i="5"/>
  <c r="AC28" i="5"/>
  <c r="AA28" i="5"/>
  <c r="Z28" i="5"/>
  <c r="Y28" i="5"/>
  <c r="X28" i="5"/>
  <c r="AE27" i="5"/>
  <c r="AD27" i="5"/>
  <c r="AC27" i="5"/>
  <c r="AA27" i="5"/>
  <c r="Z27" i="5"/>
  <c r="Y27" i="5"/>
  <c r="X27" i="5"/>
  <c r="W27" i="5"/>
  <c r="U27" i="5"/>
  <c r="AE26" i="5"/>
  <c r="AD26" i="5"/>
  <c r="AC26" i="5"/>
  <c r="AA26" i="5"/>
  <c r="Z26" i="5"/>
  <c r="Y26" i="5"/>
  <c r="X26" i="5"/>
  <c r="AD25" i="5"/>
  <c r="AE25" i="5" s="1"/>
  <c r="AC25" i="5"/>
  <c r="AA25" i="5"/>
  <c r="Z25" i="5"/>
  <c r="Y25" i="5"/>
  <c r="X25" i="5"/>
  <c r="W25" i="5"/>
  <c r="U25" i="5"/>
  <c r="AE24" i="5"/>
  <c r="AD24" i="5"/>
  <c r="AC24" i="5"/>
  <c r="AA24" i="5"/>
  <c r="Z24" i="5"/>
  <c r="Y24" i="5"/>
  <c r="X24" i="5"/>
  <c r="AD23" i="5"/>
  <c r="AE23" i="5" s="1"/>
  <c r="AC23" i="5"/>
  <c r="AA23" i="5"/>
  <c r="Z23" i="5"/>
  <c r="Y23" i="5"/>
  <c r="X23" i="5"/>
  <c r="W23" i="5"/>
  <c r="U23" i="5"/>
  <c r="AD22" i="5"/>
  <c r="AE22" i="5" s="1"/>
  <c r="AC22" i="5"/>
  <c r="AA22" i="5"/>
  <c r="Z22" i="5"/>
  <c r="Y22" i="5"/>
  <c r="X22" i="5"/>
  <c r="AD21" i="5"/>
  <c r="AE21" i="5" s="1"/>
  <c r="AC21" i="5"/>
  <c r="AA21" i="5"/>
  <c r="Z21" i="5"/>
  <c r="Y21" i="5"/>
  <c r="X21" i="5"/>
  <c r="W21" i="5"/>
  <c r="U21" i="5"/>
  <c r="AI29" i="5" l="1"/>
  <c r="AI27" i="5"/>
  <c r="AF21" i="5"/>
  <c r="BZ36" i="5" l="1"/>
  <c r="BZ35" i="5"/>
  <c r="BZ34" i="5"/>
  <c r="BZ33" i="5"/>
  <c r="BZ32" i="5"/>
  <c r="BZ31" i="5"/>
  <c r="BZ30" i="5"/>
  <c r="BZ29" i="5"/>
  <c r="BZ28" i="5"/>
  <c r="BZ27" i="5"/>
  <c r="BZ26" i="5"/>
  <c r="BZ25" i="5"/>
  <c r="BZ24" i="5"/>
  <c r="BZ23" i="5"/>
  <c r="BZ22" i="5"/>
  <c r="BZ21" i="5"/>
  <c r="BZ20" i="5"/>
  <c r="BZ19" i="5"/>
  <c r="BZ18" i="5"/>
  <c r="BZ17" i="5"/>
  <c r="BZ16" i="5"/>
  <c r="BZ15" i="5"/>
  <c r="BZ14" i="5"/>
  <c r="BZ13" i="5"/>
  <c r="BI36" i="5"/>
  <c r="BI35" i="5"/>
  <c r="BI34" i="5"/>
  <c r="BI33" i="5"/>
  <c r="BI32" i="5"/>
  <c r="BI31" i="5"/>
  <c r="BI30" i="5"/>
  <c r="BI29" i="5"/>
  <c r="BI28" i="5"/>
  <c r="BI27" i="5"/>
  <c r="BI26" i="5"/>
  <c r="BI25" i="5"/>
  <c r="BI24" i="5"/>
  <c r="BI23" i="5"/>
  <c r="BI22" i="5"/>
  <c r="BI21" i="5"/>
  <c r="AR36" i="5"/>
  <c r="AR35" i="5"/>
  <c r="AR34" i="5"/>
  <c r="AR33" i="5"/>
  <c r="AR32" i="5"/>
  <c r="AR31" i="5"/>
  <c r="AR30" i="5"/>
  <c r="AR29" i="5"/>
  <c r="AR28" i="5"/>
  <c r="AR27" i="5"/>
  <c r="AR26" i="5"/>
  <c r="AR25" i="5"/>
  <c r="AR24" i="5"/>
  <c r="AR23" i="5"/>
  <c r="AR22" i="5"/>
  <c r="AR21" i="5"/>
  <c r="BA27" i="5" l="1"/>
  <c r="BA31" i="5"/>
  <c r="CB37" i="5"/>
  <c r="BK37" i="5"/>
  <c r="BE37" i="5"/>
  <c r="AT37" i="5"/>
  <c r="AR37" i="5"/>
  <c r="AH37" i="5"/>
  <c r="AH38" i="5" s="1"/>
  <c r="AB37" i="5"/>
  <c r="AB38" i="5" s="1"/>
  <c r="V37" i="5"/>
  <c r="V38" i="5" s="1"/>
  <c r="R37" i="5"/>
  <c r="R38" i="5" s="1"/>
  <c r="P37" i="5"/>
  <c r="P38" i="5" s="1"/>
  <c r="N37" i="5"/>
  <c r="N38" i="5" s="1"/>
  <c r="J37" i="5"/>
  <c r="J38" i="5" s="1"/>
  <c r="H37" i="5"/>
  <c r="H38" i="5" s="1"/>
  <c r="BP36" i="5"/>
  <c r="AF36" i="5"/>
  <c r="CC35" i="5"/>
  <c r="CA35" i="5"/>
  <c r="BP35" i="5"/>
  <c r="CG35" i="5" s="1"/>
  <c r="BL35" i="5"/>
  <c r="BJ35" i="5"/>
  <c r="AU35" i="5"/>
  <c r="AS35" i="5"/>
  <c r="AI35" i="5"/>
  <c r="AF35" i="5"/>
  <c r="O35" i="5"/>
  <c r="M35" i="5"/>
  <c r="K35" i="5"/>
  <c r="I35" i="5"/>
  <c r="BP34" i="5"/>
  <c r="CG34" i="5" s="1"/>
  <c r="AF34" i="5"/>
  <c r="CC33" i="5"/>
  <c r="CA33" i="5"/>
  <c r="BL33" i="5"/>
  <c r="BJ33" i="5"/>
  <c r="BP33" i="5"/>
  <c r="AU33" i="5"/>
  <c r="AS33" i="5"/>
  <c r="AI33" i="5"/>
  <c r="AF33" i="5"/>
  <c r="O33" i="5"/>
  <c r="M33" i="5"/>
  <c r="K33" i="5"/>
  <c r="I33" i="5"/>
  <c r="CG32" i="5"/>
  <c r="CE32" i="5"/>
  <c r="BP32" i="5"/>
  <c r="BN32" i="5"/>
  <c r="AF32" i="5"/>
  <c r="CG31" i="5"/>
  <c r="CE31" i="5"/>
  <c r="CC31" i="5"/>
  <c r="CA31" i="5"/>
  <c r="BP31" i="5"/>
  <c r="BQ31" i="5" s="1"/>
  <c r="BN31" i="5"/>
  <c r="BL31" i="5"/>
  <c r="BJ31" i="5"/>
  <c r="BM31" i="5" s="1"/>
  <c r="AU31" i="5"/>
  <c r="AS31" i="5"/>
  <c r="AI31" i="5"/>
  <c r="AF31" i="5"/>
  <c r="O31" i="5"/>
  <c r="M31" i="5"/>
  <c r="K31" i="5"/>
  <c r="I31" i="5"/>
  <c r="CG30" i="5"/>
  <c r="BP30" i="5"/>
  <c r="AF30" i="5"/>
  <c r="CE30" i="5"/>
  <c r="CG29" i="5"/>
  <c r="CC29" i="5"/>
  <c r="CA29" i="5"/>
  <c r="BP29" i="5"/>
  <c r="BL29" i="5"/>
  <c r="BJ29" i="5"/>
  <c r="AU29" i="5"/>
  <c r="AS29" i="5"/>
  <c r="AF29" i="5"/>
  <c r="CE29" i="5"/>
  <c r="O29" i="5"/>
  <c r="M29" i="5"/>
  <c r="K29" i="5"/>
  <c r="I29" i="5"/>
  <c r="CG28" i="5"/>
  <c r="CE28" i="5"/>
  <c r="BP28" i="5"/>
  <c r="BN28" i="5"/>
  <c r="AF28" i="5"/>
  <c r="CG27" i="5"/>
  <c r="CE27" i="5"/>
  <c r="CC27" i="5"/>
  <c r="CA27" i="5"/>
  <c r="BP27" i="5"/>
  <c r="BN27" i="5"/>
  <c r="BO27" i="5" s="1"/>
  <c r="BL27" i="5"/>
  <c r="BJ27" i="5"/>
  <c r="AU27" i="5"/>
  <c r="AS27" i="5"/>
  <c r="AF27" i="5"/>
  <c r="O27" i="5"/>
  <c r="M27" i="5"/>
  <c r="K27" i="5"/>
  <c r="I27" i="5"/>
  <c r="CG26" i="5"/>
  <c r="CE26" i="5"/>
  <c r="BP26" i="5"/>
  <c r="BN26" i="5"/>
  <c r="AF26" i="5"/>
  <c r="CC25" i="5"/>
  <c r="CA25" i="5"/>
  <c r="BL25" i="5"/>
  <c r="BJ25" i="5"/>
  <c r="BP25" i="5"/>
  <c r="CG25" i="5" s="1"/>
  <c r="AU25" i="5"/>
  <c r="AS25" i="5"/>
  <c r="AI25" i="5"/>
  <c r="AF25" i="5"/>
  <c r="AG25" i="5" s="1"/>
  <c r="O25" i="5"/>
  <c r="M25" i="5"/>
  <c r="K25" i="5"/>
  <c r="I25" i="5"/>
  <c r="CG24" i="5"/>
  <c r="CE24" i="5"/>
  <c r="BP24" i="5"/>
  <c r="BN24" i="5"/>
  <c r="AF24" i="5"/>
  <c r="CC23" i="5"/>
  <c r="CA23" i="5"/>
  <c r="BL23" i="5"/>
  <c r="BJ23" i="5"/>
  <c r="AU23" i="5"/>
  <c r="AS23" i="5"/>
  <c r="AI23" i="5"/>
  <c r="AF23" i="5"/>
  <c r="AG23" i="5" s="1"/>
  <c r="O23" i="5"/>
  <c r="M23" i="5"/>
  <c r="K23" i="5"/>
  <c r="I23" i="5"/>
  <c r="BP22" i="5"/>
  <c r="CG22" i="5" s="1"/>
  <c r="AF22" i="5"/>
  <c r="AG21" i="5" s="1"/>
  <c r="CC21" i="5"/>
  <c r="CA21" i="5"/>
  <c r="BL21" i="5"/>
  <c r="BJ21" i="5"/>
  <c r="BP21" i="5"/>
  <c r="AU21" i="5"/>
  <c r="AS21" i="5"/>
  <c r="AI21" i="5"/>
  <c r="O21" i="5"/>
  <c r="M21" i="5"/>
  <c r="K21" i="5"/>
  <c r="I21" i="5"/>
  <c r="CG20" i="5"/>
  <c r="CE20" i="5"/>
  <c r="AE20" i="5"/>
  <c r="AA20" i="5"/>
  <c r="CG19" i="5"/>
  <c r="CE19" i="5"/>
  <c r="CC19" i="5"/>
  <c r="CA19" i="5"/>
  <c r="AE19" i="5"/>
  <c r="AA19" i="5"/>
  <c r="W19" i="5"/>
  <c r="O19" i="5"/>
  <c r="CG18" i="5"/>
  <c r="CE18" i="5"/>
  <c r="AE18" i="5"/>
  <c r="AA18" i="5"/>
  <c r="CG17" i="5"/>
  <c r="CE17" i="5"/>
  <c r="CC17" i="5"/>
  <c r="CA17" i="5"/>
  <c r="AE17" i="5"/>
  <c r="AA17" i="5"/>
  <c r="W17" i="5"/>
  <c r="O17" i="5"/>
  <c r="CG16" i="5"/>
  <c r="CE16" i="5"/>
  <c r="AE16" i="5"/>
  <c r="AA16" i="5"/>
  <c r="CG15" i="5"/>
  <c r="CH15" i="5" s="1"/>
  <c r="CE15" i="5"/>
  <c r="CC15" i="5"/>
  <c r="CA15" i="5"/>
  <c r="AE15" i="5"/>
  <c r="AA15" i="5"/>
  <c r="W15" i="5"/>
  <c r="O15" i="5"/>
  <c r="CG14" i="5"/>
  <c r="CE14" i="5"/>
  <c r="AE14" i="5"/>
  <c r="AA14" i="5"/>
  <c r="CG13" i="5"/>
  <c r="CE13" i="5"/>
  <c r="CC13" i="5"/>
  <c r="CA13" i="5"/>
  <c r="AE13" i="5"/>
  <c r="AA13" i="5"/>
  <c r="W13" i="5"/>
  <c r="O13" i="5"/>
  <c r="CH31" i="5" l="1"/>
  <c r="AG29" i="5"/>
  <c r="CH25" i="5"/>
  <c r="CH27" i="5"/>
  <c r="CF15" i="5"/>
  <c r="AG27" i="5"/>
  <c r="AF37" i="5"/>
  <c r="AF38" i="5" s="1"/>
  <c r="CF27" i="5"/>
  <c r="BO31" i="5"/>
  <c r="CF31" i="5"/>
  <c r="CD17" i="5"/>
  <c r="BA23" i="5"/>
  <c r="BN23" i="5"/>
  <c r="BO23" i="5" s="1"/>
  <c r="Y37" i="5"/>
  <c r="AV25" i="5"/>
  <c r="AV29" i="5"/>
  <c r="BM23" i="5"/>
  <c r="BQ27" i="5"/>
  <c r="CD35" i="5"/>
  <c r="CD21" i="5"/>
  <c r="BA25" i="5"/>
  <c r="BN29" i="5"/>
  <c r="AG31" i="5"/>
  <c r="AG33" i="5"/>
  <c r="CE23" i="5"/>
  <c r="CF23" i="5" s="1"/>
  <c r="AJ25" i="5"/>
  <c r="BN30" i="5"/>
  <c r="AG35" i="5"/>
  <c r="BA33" i="5"/>
  <c r="X37" i="5"/>
  <c r="X38" i="5" s="1"/>
  <c r="CE36" i="5"/>
  <c r="BA35" i="5"/>
  <c r="Z37" i="5"/>
  <c r="AA37" i="5"/>
  <c r="Y38" i="5"/>
  <c r="CD27" i="5"/>
  <c r="CD15" i="5"/>
  <c r="CD29" i="5"/>
  <c r="CD31" i="5"/>
  <c r="CF17" i="5"/>
  <c r="CD33" i="5"/>
  <c r="CF19" i="5"/>
  <c r="CD23" i="5"/>
  <c r="CD25" i="5"/>
  <c r="CD19" i="5"/>
  <c r="CI15" i="5"/>
  <c r="CF13" i="5"/>
  <c r="CD13" i="5"/>
  <c r="BM35" i="5"/>
  <c r="BM25" i="5"/>
  <c r="BM33" i="5"/>
  <c r="BM29" i="5"/>
  <c r="BM27" i="5"/>
  <c r="BM21" i="5"/>
  <c r="CH17" i="5"/>
  <c r="CH19" i="5"/>
  <c r="CH13" i="5"/>
  <c r="CH29" i="5"/>
  <c r="CI31" i="5"/>
  <c r="AA38" i="5"/>
  <c r="CI27" i="5"/>
  <c r="BR27" i="5"/>
  <c r="BN34" i="5"/>
  <c r="BN36" i="5"/>
  <c r="BN22" i="5"/>
  <c r="CE22" i="5"/>
  <c r="BN25" i="5"/>
  <c r="BO25" i="5" s="1"/>
  <c r="CE25" i="5"/>
  <c r="CF25" i="5" s="1"/>
  <c r="CI25" i="5" s="1"/>
  <c r="Z38" i="5"/>
  <c r="CF29" i="5"/>
  <c r="CI29" i="5" s="1"/>
  <c r="BR31" i="5"/>
  <c r="BN21" i="5"/>
  <c r="CE21" i="5"/>
  <c r="AJ23" i="5"/>
  <c r="AJ29" i="5"/>
  <c r="AJ31" i="5"/>
  <c r="AJ35" i="5"/>
  <c r="AV35" i="5"/>
  <c r="AC37" i="5"/>
  <c r="AC38" i="5" s="1"/>
  <c r="AJ21" i="5"/>
  <c r="AJ33" i="5"/>
  <c r="AV21" i="5"/>
  <c r="AJ27" i="5"/>
  <c r="AV31" i="5"/>
  <c r="AV33" i="5"/>
  <c r="AV27" i="5"/>
  <c r="AV23" i="5"/>
  <c r="BP23" i="5"/>
  <c r="BQ29" i="5"/>
  <c r="BQ21" i="5"/>
  <c r="CG21" i="5"/>
  <c r="CH21" i="5" s="1"/>
  <c r="BQ35" i="5"/>
  <c r="CG36" i="5"/>
  <c r="CH35" i="5" s="1"/>
  <c r="BP37" i="5"/>
  <c r="CG33" i="5"/>
  <c r="BQ33" i="5"/>
  <c r="AI37" i="5"/>
  <c r="AI38" i="5" s="1"/>
  <c r="BQ25" i="5"/>
  <c r="AY37" i="5"/>
  <c r="AG37" i="5" l="1"/>
  <c r="AG38" i="5" s="1"/>
  <c r="CI17" i="5"/>
  <c r="CI19" i="5"/>
  <c r="BO29" i="5"/>
  <c r="BR29" i="5" s="1"/>
  <c r="BR25" i="5"/>
  <c r="CE35" i="5"/>
  <c r="CF35" i="5" s="1"/>
  <c r="CI35" i="5" s="1"/>
  <c r="BN35" i="5"/>
  <c r="BO35" i="5" s="1"/>
  <c r="BR35" i="5" s="1"/>
  <c r="AJ37" i="5"/>
  <c r="AJ38" i="5" s="1"/>
  <c r="BA29" i="5"/>
  <c r="CI13" i="5"/>
  <c r="CE34" i="5"/>
  <c r="CF21" i="5"/>
  <c r="CI21" i="5" s="1"/>
  <c r="AD37" i="5"/>
  <c r="AD38" i="5" s="1"/>
  <c r="BN33" i="5"/>
  <c r="BO21" i="5"/>
  <c r="BR21" i="5" s="1"/>
  <c r="BA21" i="5"/>
  <c r="CG23" i="5"/>
  <c r="CH23" i="5" s="1"/>
  <c r="CI23" i="5" s="1"/>
  <c r="BQ23" i="5"/>
  <c r="BR23" i="5" s="1"/>
  <c r="CH33" i="5"/>
  <c r="CG37" i="5"/>
  <c r="AE37" i="5" l="1"/>
  <c r="AE38" i="5" s="1"/>
  <c r="CE33" i="5"/>
  <c r="BO33" i="5"/>
  <c r="BR33" i="5" s="1"/>
  <c r="BN37" i="5"/>
  <c r="CF33" i="5" l="1"/>
  <c r="CI33" i="5" s="1"/>
  <c r="CE37" i="5"/>
</calcChain>
</file>

<file path=xl/sharedStrings.xml><?xml version="1.0" encoding="utf-8"?>
<sst xmlns="http://schemas.openxmlformats.org/spreadsheetml/2006/main" count="362" uniqueCount="183">
  <si>
    <t>SELECCIONAR ENTIDAD</t>
  </si>
  <si>
    <t xml:space="preserve">  Aguascalientes </t>
  </si>
  <si>
    <t xml:space="preserve">  Baja California </t>
  </si>
  <si>
    <t xml:space="preserve">  Baja California Sur </t>
  </si>
  <si>
    <t xml:space="preserve">  Campeche </t>
  </si>
  <si>
    <t xml:space="preserve">  Coahuila </t>
  </si>
  <si>
    <t xml:space="preserve">  Colima </t>
  </si>
  <si>
    <t xml:space="preserve">  Chiapas </t>
  </si>
  <si>
    <t xml:space="preserve">  Chihuahua </t>
  </si>
  <si>
    <t>Ciudad de México</t>
  </si>
  <si>
    <t xml:space="preserve">  Durango </t>
  </si>
  <si>
    <t xml:space="preserve">  Guanajuato </t>
  </si>
  <si>
    <t xml:space="preserve">  Guerrero</t>
  </si>
  <si>
    <t xml:space="preserve">  Hidalgo </t>
  </si>
  <si>
    <t xml:space="preserve">  Jalisco </t>
  </si>
  <si>
    <t xml:space="preserve">  México </t>
  </si>
  <si>
    <t xml:space="preserve">  Michoacán </t>
  </si>
  <si>
    <t xml:space="preserve">  Morelos </t>
  </si>
  <si>
    <t xml:space="preserve">  Nayarit </t>
  </si>
  <si>
    <t xml:space="preserve">  Nuevo León </t>
  </si>
  <si>
    <t xml:space="preserve">  Oaxaca </t>
  </si>
  <si>
    <t xml:space="preserve">  Puebla </t>
  </si>
  <si>
    <t xml:space="preserve">  Querétaro </t>
  </si>
  <si>
    <t xml:space="preserve">  Quintana Roo </t>
  </si>
  <si>
    <t xml:space="preserve">  San Luís Potosí </t>
  </si>
  <si>
    <t xml:space="preserve">  Sinaloa </t>
  </si>
  <si>
    <t xml:space="preserve">  Sonora </t>
  </si>
  <si>
    <t xml:space="preserve">  Tabasco </t>
  </si>
  <si>
    <t xml:space="preserve">  Tamaulipas </t>
  </si>
  <si>
    <t xml:space="preserve">  Tlaxcala </t>
  </si>
  <si>
    <t xml:space="preserve">  Veracruz </t>
  </si>
  <si>
    <t xml:space="preserve">  Yucatán </t>
  </si>
  <si>
    <t xml:space="preserve">  Zacatecas </t>
  </si>
  <si>
    <t>MATRIZ DE INDICADORES PARA RESULTADOS (MIR) 33 2024</t>
  </si>
  <si>
    <t>&lt;</t>
  </si>
  <si>
    <t xml:space="preserve">Nombre del estado: </t>
  </si>
  <si>
    <t>SONORA</t>
  </si>
  <si>
    <t>NO SE PUEDE ESCRIBIR
"Recuerde que todo esta vinculado"</t>
  </si>
  <si>
    <t>Reportar logros</t>
  </si>
  <si>
    <t>Se reporta en el SRFT</t>
  </si>
  <si>
    <t>Reportar Causas</t>
  </si>
  <si>
    <t>Reportar Efectos</t>
  </si>
  <si>
    <t>Nivel</t>
  </si>
  <si>
    <t>No.</t>
  </si>
  <si>
    <t>Indicador</t>
  </si>
  <si>
    <t>Método de cálculo</t>
  </si>
  <si>
    <t>Variables</t>
  </si>
  <si>
    <t>Periodicidad</t>
  </si>
  <si>
    <t>Especificación</t>
  </si>
  <si>
    <t xml:space="preserve"> TRIMESTRAL</t>
  </si>
  <si>
    <t xml:space="preserve"> ACUMULADO</t>
  </si>
  <si>
    <t>1er trimestre</t>
  </si>
  <si>
    <t>2do trimestre</t>
  </si>
  <si>
    <t>3er trimestre</t>
  </si>
  <si>
    <t>4to trimestre</t>
  </si>
  <si>
    <t>PROGRAMACIÓN DE METAS</t>
  </si>
  <si>
    <t>AJUSTE DE METAS</t>
  </si>
  <si>
    <t>Trimestral</t>
  </si>
  <si>
    <t>Acumulado</t>
  </si>
  <si>
    <t>Causas</t>
  </si>
  <si>
    <t>Efecto</t>
  </si>
  <si>
    <t>OBVS META</t>
  </si>
  <si>
    <t>OBVS LOGRO</t>
  </si>
  <si>
    <t>EVIDENCIA CARGADA</t>
  </si>
  <si>
    <t>Observaciones del Estado</t>
  </si>
  <si>
    <t>1er 
trim</t>
  </si>
  <si>
    <t>%</t>
  </si>
  <si>
    <t>2do 
trim</t>
  </si>
  <si>
    <t>3er 
trim</t>
  </si>
  <si>
    <t>4to 
trim</t>
  </si>
  <si>
    <t>Meta</t>
  </si>
  <si>
    <t>Logro</t>
  </si>
  <si>
    <t>Avance</t>
  </si>
  <si>
    <t>FIN</t>
  </si>
  <si>
    <t>Tasa de variación anual de la población de 15 años o más en situación de rezago educativo.</t>
  </si>
  <si>
    <t>((Población de 15 años o más en situación de rezago educativo en t / Población de 15 años o más en situación de rezago educativo en t - 1)-1)*100</t>
  </si>
  <si>
    <t>Población de 15 años o más en situación de rezago educativo en el periodo t</t>
  </si>
  <si>
    <t>Anual</t>
  </si>
  <si>
    <r>
      <t xml:space="preserve">Año  </t>
    </r>
    <r>
      <rPr>
        <b/>
        <sz val="50"/>
        <color theme="1"/>
        <rFont val="Montserrat"/>
      </rPr>
      <t>2024</t>
    </r>
  </si>
  <si>
    <t>VALIDADO</t>
  </si>
  <si>
    <t>Sin modificación</t>
  </si>
  <si>
    <t>Población de 15 años o más en situación de rezago educativo en el periodo t - 1)-1</t>
  </si>
  <si>
    <r>
      <t>Año</t>
    </r>
    <r>
      <rPr>
        <b/>
        <sz val="50"/>
        <color theme="1"/>
        <rFont val="Montserrat"/>
      </rPr>
      <t xml:space="preserve"> 2023</t>
    </r>
  </si>
  <si>
    <t>PROPÓSITO</t>
  </si>
  <si>
    <t>Porcentaje de población analfabeta de 15 años y más en situación de rezago educativo que concluye el nivel inicial.</t>
  </si>
  <si>
    <t>(Población analfabeta de 15 años y más que concluyó el nivel inicial en t / Población de 15 años y más analfabeta en t-1 ) * 100)</t>
  </si>
  <si>
    <t>Población analfabeta de 15 años y más que concluyó el nivel inicial en el periodo t</t>
  </si>
  <si>
    <t>Población de 15 años y más analfabeta en el periodo t-1</t>
  </si>
  <si>
    <r>
      <t xml:space="preserve">Se considera la información del rezago educativo </t>
    </r>
    <r>
      <rPr>
        <b/>
        <sz val="50"/>
        <color theme="1"/>
        <rFont val="Montserrat"/>
      </rPr>
      <t>2023</t>
    </r>
  </si>
  <si>
    <t>Porcentaje de población de 15 años y más sin primaria que concluye el nivel de primaria.</t>
  </si>
  <si>
    <t>(Población de 15 años y más que concluyó el nivel Primaria en t / Población de 15 años y más Sin Primaria en t-1)*100</t>
  </si>
  <si>
    <t>Población de 15 años y más que concluyó el nivel primaria en el periodo t</t>
  </si>
  <si>
    <t>Población de 15 años y más sin primaria en el periodo t-1</t>
  </si>
  <si>
    <t>Porcentaje de población de 15 años y más sin secundaria que concluye el nivel de secundaria.</t>
  </si>
  <si>
    <t>(Población de 15 años y más que concluyó el nivel Secundaria en t / Población de 15 años y más Sin Secundaria en t-1 ) X 100</t>
  </si>
  <si>
    <t>Población de 15 años y más que concluyó el nivel secundaria en el periodo t</t>
  </si>
  <si>
    <t>Población de 15 años y más sin secundaria en el periodo t-1</t>
  </si>
  <si>
    <t>COMPONENTE</t>
  </si>
  <si>
    <t>Porcentajes de educandos/as que concluyen niveles intermedio y avanzado del modelo educativo vinculados a Plazas Comunitarias de atención educativa y servicios integrales.</t>
  </si>
  <si>
    <t>((Educandos/as que concluyen nivel intermedio y avanzado del MEVyT y están vinculados a plazas comunitarias de atención educativa y servicios integrales en el periodo t)/Total educandos/as que concluyen algún nivel del MEVyT en el periodo t)*100</t>
  </si>
  <si>
    <t>Educandos/as que concluyen nivel intermedio y avanzado del modelo educativo y están vinculados a plazas comunitarias de atención educativa y servicios integrales en el periodo t</t>
  </si>
  <si>
    <t>UCN´S nivel intermedio y avanzado y estan vinculados a PC de atención educativa y servicios integrales</t>
  </si>
  <si>
    <t>Se dio seguimiento a la jornada nacional de incorporación y certificación. Se contó con la participación de las PVBS.</t>
  </si>
  <si>
    <t>Se logró un avance significativo en el cumplimiento de metas.</t>
  </si>
  <si>
    <t>VALIDADO CON PROGRAMACIÓN DE INSTITUTO</t>
  </si>
  <si>
    <t>Se contó con la participación activa de las PVBS, promoviendo de manera permanente la aplicación del examen único de reconocimiento de saberes</t>
  </si>
  <si>
    <t>Se logró un avance significativo en el cumplimiento de las metas</t>
  </si>
  <si>
    <t>Total educandos/as que concluyen algún nivel del modelo educativo en el periodo t</t>
  </si>
  <si>
    <t>Se considera únicamente nivel Intermedio y avanzado</t>
  </si>
  <si>
    <t>VALIDADA META TOTAL Y TRIMESTRAL PA</t>
  </si>
  <si>
    <t>Porcentaje de educandos/as que concluyen nivel educativo del grupo de atención prioritaria en el modelo educativo.</t>
  </si>
  <si>
    <t>((Total de educandos/as que concluyen nivel en la vertiente Jóvenes 10-14 en Primaria + Total de educandos/as que concluyen nivel en la vertiente MEVyT para Ciegos o Débiles Visuales+ Total de educandos/as que concluyen nivel en la Población indígena MIB y MIBU en Inicial, Primaria y/o Secundaria en periodo t) /(Total de educandos/as atendidos en el MEVYT en vertiente Jóvenes 10-14 en Primaria+ Total de educandos/as atendidos en el nivel en la vertiente MEVyT para Ciegos o Débiles Visuales+Total de educandos/as atendidos en la Población indígena MIB y MIBU en inicial, Primaria y/o Secundaria en periodo t)) x 100</t>
  </si>
  <si>
    <t>Total de educandos/as que concluyen nivel en la vertiente para Ciegos o Débiles Visuales+ Total de educandos/as que concluyen nivel en la Población indígena en Inicial, Primaria y/o Secundaria en periodo t</t>
  </si>
  <si>
    <r>
      <rPr>
        <b/>
        <sz val="50"/>
        <color theme="1"/>
        <rFont val="Montserrat"/>
      </rPr>
      <t xml:space="preserve">UCN´S </t>
    </r>
    <r>
      <rPr>
        <sz val="50"/>
        <color theme="1"/>
        <rFont val="Montserrat"/>
      </rPr>
      <t xml:space="preserve">
Ciegos o Débiles Visuales</t>
    </r>
    <r>
      <rPr>
        <b/>
        <sz val="50"/>
        <color theme="1"/>
        <rFont val="Montserrat"/>
      </rPr>
      <t xml:space="preserve">+ </t>
    </r>
    <r>
      <rPr>
        <sz val="50"/>
        <color theme="1"/>
        <rFont val="Montserrat"/>
      </rPr>
      <t>Población indígena 
Inicial, Primaria y/o Secundaria</t>
    </r>
  </si>
  <si>
    <t>Se promovió el acompañamiento educativo a las personas educandas con la finalidad de que logren concluir su nivel educativo.</t>
  </si>
  <si>
    <t>VALIDADA META TOTAL</t>
  </si>
  <si>
    <t>Se dio acompañamiento a las personas educandas próximas a concluir su nivel educativo</t>
  </si>
  <si>
    <t xml:space="preserve">Se logró un avance de más del 100% </t>
  </si>
  <si>
    <t>Total de educandos/as atendidos en el modelo educativo en la vertiente para Ciegos o Débiles Visuales+Total de educandos/as atendidos en la Población indígena en inicial, Primaria y/o Secundaria en periodo t)) x 100</t>
  </si>
  <si>
    <r>
      <rPr>
        <b/>
        <sz val="50"/>
        <color theme="1"/>
        <rFont val="Montserrat"/>
      </rPr>
      <t>ATENCIÓN</t>
    </r>
    <r>
      <rPr>
        <sz val="50"/>
        <color theme="1"/>
        <rFont val="Montserrat"/>
      </rPr>
      <t xml:space="preserve">
Ciegos o Débiles Visuales</t>
    </r>
    <r>
      <rPr>
        <b/>
        <sz val="50"/>
        <color theme="1"/>
        <rFont val="Montserrat"/>
      </rPr>
      <t>+</t>
    </r>
    <r>
      <rPr>
        <sz val="50"/>
        <color theme="1"/>
        <rFont val="Montserrat"/>
      </rPr>
      <t xml:space="preserve"> Población indígena 
Inicial, Primaria y/o Secundaria</t>
    </r>
  </si>
  <si>
    <t>Porcentaje de educandos/as hispanohablantes de 15 años y más que concluyen nivel en inicial y/o Primaria y/o Secundaria en el modelo educativo.</t>
  </si>
  <si>
    <t>((Educandos/as que concluyen nivel de inicial, Primaria y/o Secundaria con la vertiente Hispanohablante del Modelo Educación para la Vida y el Trabajo (MEVyT) en el periodo t )/ (Educandos/as atendidos en el nivel de inicial, Primaria y/o Secundaria con la vertiente Hispanohablante del Modelo Educación para la Vida y el Trabajo (MEVyT) en el periodo t))*100</t>
  </si>
  <si>
    <t>Educandos/as que concluyen nivel de inicial, Primaria y/o Secundaria con la vertiente Hispanohablante del modelo educativo en el periodo t</t>
  </si>
  <si>
    <r>
      <rPr>
        <b/>
        <sz val="50"/>
        <color theme="1"/>
        <rFont val="Montserrat"/>
      </rPr>
      <t xml:space="preserve">UCN´S </t>
    </r>
    <r>
      <rPr>
        <sz val="50"/>
        <color theme="1"/>
        <rFont val="Montserrat"/>
      </rPr>
      <t xml:space="preserve">
Hispanohablate (todos los grupos, menos indígena)</t>
    </r>
  </si>
  <si>
    <t>Se trabajó de cerca con las CZ durante la jornada nacional. Se promovió de manera permanente la aplicación del examen único de reconocimiento de saberes.</t>
  </si>
  <si>
    <t>Se superaron las metas programadas para el trimestre. El 60% de los logros fueron a través del examen único de reconocimiento de saberes.</t>
  </si>
  <si>
    <t>Se promovió de manera permanente el examen único de reconocimiento de saberes</t>
  </si>
  <si>
    <t>Se cumplieron las metas establecidas. El 66% fueron logros del examen único de reconocimiento de saberes</t>
  </si>
  <si>
    <t>Educandos/as atendidos en el nivel de inicial, Primaria y/o Secundaria con la vertiente Hispanohablante del modelo educativo en el periodo t</t>
  </si>
  <si>
    <r>
      <rPr>
        <b/>
        <sz val="50"/>
        <color theme="1"/>
        <rFont val="Montserrat"/>
      </rPr>
      <t>ATENCIÓN</t>
    </r>
    <r>
      <rPr>
        <sz val="50"/>
        <color theme="1"/>
        <rFont val="Montserrat"/>
      </rPr>
      <t xml:space="preserve">
Hispanohablate (todos los grupos, menos indígena)</t>
    </r>
  </si>
  <si>
    <t>VALIDADO CON INFO ESTADO</t>
  </si>
  <si>
    <t>Se reporta logros con información de la situación institucional cierre del mes de junio de SASA (Evidencia carpeta indicador 7)</t>
  </si>
  <si>
    <t>ACTIVIDAD</t>
  </si>
  <si>
    <t>Porcentaje de personas educandas activas en la modalidad no escolarizada presencial en el trimestre.</t>
  </si>
  <si>
    <t>(Educandos/as activos en el MEVyT con algún módulo vinculado en el periodo t) / (Educandos/as activos en el MEVyT en el periodo t)</t>
  </si>
  <si>
    <t>Total de personas educandas activas en la modalidad no escolarizada presencial en el periodo t</t>
  </si>
  <si>
    <t>Personas educandas activas en la modalidad no escolarizada presencial (impresos y braille)</t>
  </si>
  <si>
    <t>Se da seguimiento permanente a la vinculación de los modulos de acuerdo a las salidas de material de las diferentes CZ.</t>
  </si>
  <si>
    <t>De acuerdo a los logros es significativo el avance presentado.</t>
  </si>
  <si>
    <t>Se reportan logros con información de INEA</t>
  </si>
  <si>
    <t>Se da seguimiento de manera permanente en Coordinación con las CZ para la vinculación de módulos a los adultos activos.</t>
  </si>
  <si>
    <t>Se logra que la mayor parte de las personas activas tengan vinculado algún módulo.</t>
  </si>
  <si>
    <t>Total de personas educandas activas en el periodo t</t>
  </si>
  <si>
    <t>Personas educandas activas</t>
  </si>
  <si>
    <t>Porcentaje de personas educandas activas en la modalidad no escolarizada a distancia en el trimestre.</t>
  </si>
  <si>
    <t>((Total de módulos en línea o digitales vinculados en el periodo t) / Total de módulos vinculados en el periodo t)*100</t>
  </si>
  <si>
    <t>Total de personas educandas activas en la modalidad no escolarizada a distancia en el periodo t</t>
  </si>
  <si>
    <t>Personas educandas activas en la modalidad no escolarizada a distancia 
MEVyT(portal, en línea y virtual "CD")
y PortalAprendeINEA</t>
  </si>
  <si>
    <t>Promoción en medios de comunicación y redes sociales para la incorporación a la plataforma de AprendeINEA.</t>
  </si>
  <si>
    <t>Durante el trimestre se registraron 50 personas a quienes se les está brindando la atención.</t>
  </si>
  <si>
    <t>Se reporta información de parte de la Dirección de Servicios Educativos en base a la plataforma AprendeINEA.</t>
  </si>
  <si>
    <t>Durante el segundo trimestre bajó la promoción en esta oferta educativa, sin embargo, se envió correo electrónico, por medio de la plataforma en línea a las personas que están incorporadas en la plataforma anterior para invitarlas a reanudar sus estudios.</t>
  </si>
  <si>
    <t>Se logró incrementar la atención en la plataforma AprendeINEA, reportando las personas que estan en la nueva plataforma.</t>
  </si>
  <si>
    <t>Se reporta información de parte de la Dirección de Servicios Educativos en base a la plataforma AprendeINEA. y se cuenta con la  evidencia proporcionada por la misma área, la cual se incrementó, ya que se registraron con fines de certificación 52 personas durante el trimestre.</t>
  </si>
  <si>
    <t>Porcentaje de asesores/as educativos/as con formación al cierre del trimestre.</t>
  </si>
  <si>
    <t>(Asesores/as con más de un año de permanencia con formación continua acumulados al cierre del periodo t / Asesores/as con más de un año de permanencia acumulados al cierre del periodo t)*100</t>
  </si>
  <si>
    <t>Asesores/as educativos/as con formación al cierre del periodo t</t>
  </si>
  <si>
    <t xml:space="preserve">Asesores/as educativos/as con formación al cierre del periodo t </t>
  </si>
  <si>
    <t>Como resultado de la convocatoria para PVBS se registró en RAF la formación inicial, así también el curso sobre MEV Aprende INEA para asesores de todas las CZ.</t>
  </si>
  <si>
    <t>Al cierre del periodo se contó con 510 PVBS de apoyo a la asesoría educativa con círculos de estudio de los cuales 501 se lograron formar en el MEV Aprende INEA.</t>
  </si>
  <si>
    <t>Se reporta información de parte de la Dirección de Servicios Educativos.</t>
  </si>
  <si>
    <t>Se realizó nueva convocatoria para PVBS, donde se incorporaron más personas de apoyo a la asesoría. Aun cuando se incorporaron mayor número de PVBS, se han presentado bajas también.</t>
  </si>
  <si>
    <t>De las 9 personas programadas se formaron 4 y 3 causaron baja, el resto se programará para que reciba su formación. en relación a la segunda convocatoria, se logró incorporar más PVBS de apoyo a la asesoría, por lo que aumentó el número de activas. De las 553 activas, se frmaron 88 que no habían sido formadas con aterioridad.</t>
  </si>
  <si>
    <t>Se reporta información de parte de la Dirección de Servicios Educativos y se cuenta con la evidencia proporcionada por la misma área. Derivado de la segunda convocatoria de PVBS, además de las que no habían sido formadas en el anterior trimestre,  se formaron 88 personas incluyendo las de nuevo ingreso.</t>
  </si>
  <si>
    <t>Asesores/as educativos/as activos/as al cierre del periodo t</t>
  </si>
  <si>
    <t>Se reporta información de parte de la Dirección de Servicios Educativos y se cuenta con la evidencia proporcionada por la misma área. Derivado de la segunda convocatoria de PVBS, inrementó el numero de PVBS de apoyo a la asesoría.</t>
  </si>
  <si>
    <t>Porcentaje de exámenes en línea aplicados del modelo educativo.</t>
  </si>
  <si>
    <t>Total de exámenes en línea del MEVyT aplicados en el periodo t / Total de exámenes del MEVyT aplicados en cualquier formato en el periodo t)*100</t>
  </si>
  <si>
    <t>Total de exámenes en línea del modelo educativo aplicados en el periodo t</t>
  </si>
  <si>
    <r>
      <t xml:space="preserve">Exámenes en </t>
    </r>
    <r>
      <rPr>
        <b/>
        <sz val="50"/>
        <color theme="1"/>
        <rFont val="Montserrat"/>
      </rPr>
      <t xml:space="preserve">linea </t>
    </r>
    <r>
      <rPr>
        <sz val="50"/>
        <color theme="1"/>
        <rFont val="Montserrat"/>
      </rPr>
      <t>aplicados</t>
    </r>
  </si>
  <si>
    <t>Estrategia nacional de incorporación y acreditación. Aplicación del examen único de reconocimiento de saberes.</t>
  </si>
  <si>
    <t>Se impulsó la promoción permanente de las aplicaciones en línea.</t>
  </si>
  <si>
    <t>A pesar de no presentar un avance del 100% se logró la aplicación de más exámenes de los programados</t>
  </si>
  <si>
    <t>Total de exámenes del modelo educativo aplicados en cualquier formato en el periodo t</t>
  </si>
  <si>
    <r>
      <rPr>
        <b/>
        <sz val="50"/>
        <color theme="1"/>
        <rFont val="Montserrat"/>
      </rPr>
      <t>TOTAL DE EXAMENES APLICADOS</t>
    </r>
    <r>
      <rPr>
        <sz val="50"/>
        <color theme="1"/>
        <rFont val="Montserrat"/>
      </rPr>
      <t xml:space="preserve"> (ex en línea + ex en papel)</t>
    </r>
  </si>
  <si>
    <t>Porcentaje de exámenes impresos aplicados del modelo educativo.</t>
  </si>
  <si>
    <t>(Total de exámenes impresos del MEVyT aplicados en el periodo t / Total de exámenes del MEVyT aplicados en cualquier formato en el periodo t)*100</t>
  </si>
  <si>
    <t xml:space="preserve">Total de exámenes impresos del modelo educativo aplicados en el periodo t </t>
  </si>
  <si>
    <r>
      <t xml:space="preserve">Exámenes en </t>
    </r>
    <r>
      <rPr>
        <b/>
        <sz val="50"/>
        <color theme="1"/>
        <rFont val="Montserrat"/>
      </rPr>
      <t xml:space="preserve">papel </t>
    </r>
    <r>
      <rPr>
        <sz val="50"/>
        <color theme="1"/>
        <rFont val="Montserrat"/>
      </rPr>
      <t>aplicados</t>
    </r>
  </si>
  <si>
    <t>A pesar de no lograr el 100% de avance, se logró aplicar más exámenes que los programados</t>
  </si>
  <si>
    <t>Además de las sedes programadas para el mes, se promovió de manera permanente la aplicación del examen único de reconocimiento de saberes</t>
  </si>
  <si>
    <t>Se logró un avance de más del 100%</t>
  </si>
  <si>
    <t>Nota: Favor de NO modificar el archivo, solo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</si>
</sst>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52">
    <font>
      <sz val="12"/>
      <color theme="1"/>
      <name val="Calibri"/>
      <family val="2"/>
      <scheme val="minor"/>
    </font>
    <font>
      <sz val="11"/>
      <color theme="1"/>
      <name val="Calibri"/>
      <family val="2"/>
      <scheme val="minor"/>
    </font>
    <font>
      <sz val="12"/>
      <color theme="1"/>
      <name val="Calibri"/>
      <family val="2"/>
      <scheme val="minor"/>
    </font>
    <font>
      <sz val="18"/>
      <color theme="1"/>
      <name val="Montserrat"/>
    </font>
    <font>
      <sz val="12"/>
      <color theme="1"/>
      <name val="Montserrat"/>
    </font>
    <font>
      <b/>
      <sz val="11"/>
      <color theme="1"/>
      <name val="Calibri"/>
      <family val="2"/>
      <scheme val="minor"/>
    </font>
    <font>
      <b/>
      <sz val="12"/>
      <color theme="1"/>
      <name val="Calibri"/>
      <family val="2"/>
      <scheme val="minor"/>
    </font>
    <font>
      <sz val="10"/>
      <name val="Arial"/>
      <family val="2"/>
    </font>
    <font>
      <b/>
      <sz val="20"/>
      <color theme="1"/>
      <name val="Montserrat"/>
    </font>
    <font>
      <sz val="18"/>
      <name val="Montserrat"/>
    </font>
    <font>
      <b/>
      <sz val="18"/>
      <name val="Montserrat"/>
    </font>
    <font>
      <b/>
      <sz val="30"/>
      <color theme="0"/>
      <name val="Montserrat"/>
    </font>
    <font>
      <b/>
      <sz val="25"/>
      <color theme="1"/>
      <name val="Montserrat"/>
    </font>
    <font>
      <sz val="29"/>
      <color theme="1"/>
      <name val="Montserrat"/>
    </font>
    <font>
      <sz val="30"/>
      <name val="Montserrat"/>
    </font>
    <font>
      <b/>
      <sz val="30"/>
      <name val="Montserrat"/>
    </font>
    <font>
      <sz val="30"/>
      <color theme="1"/>
      <name val="Montserrat"/>
    </font>
    <font>
      <sz val="25"/>
      <color theme="1"/>
      <name val="Montserrat"/>
    </font>
    <font>
      <sz val="25"/>
      <name val="Montserrat"/>
    </font>
    <font>
      <b/>
      <sz val="38"/>
      <color theme="1"/>
      <name val="Montserrat"/>
    </font>
    <font>
      <sz val="38"/>
      <color theme="1"/>
      <name val="Montserrat"/>
    </font>
    <font>
      <b/>
      <sz val="38"/>
      <color theme="0"/>
      <name val="Montserrat"/>
    </font>
    <font>
      <b/>
      <sz val="40"/>
      <color theme="1"/>
      <name val="Montserrat"/>
    </font>
    <font>
      <b/>
      <sz val="23"/>
      <name val="Montserrat"/>
    </font>
    <font>
      <b/>
      <sz val="40"/>
      <name val="Montserrat"/>
    </font>
    <font>
      <sz val="40"/>
      <name val="Montserrat"/>
    </font>
    <font>
      <sz val="40"/>
      <color theme="1"/>
      <name val="Montserrat"/>
    </font>
    <font>
      <b/>
      <sz val="50"/>
      <color theme="1"/>
      <name val="Montserrat"/>
    </font>
    <font>
      <b/>
      <sz val="60"/>
      <color theme="0"/>
      <name val="Montserrat"/>
    </font>
    <font>
      <b/>
      <sz val="50"/>
      <name val="Montserrat"/>
    </font>
    <font>
      <sz val="50"/>
      <name val="Montserrat"/>
    </font>
    <font>
      <b/>
      <sz val="50"/>
      <color theme="0"/>
      <name val="Montserrat"/>
    </font>
    <font>
      <b/>
      <sz val="70"/>
      <color theme="1"/>
      <name val="Montserrat"/>
    </font>
    <font>
      <sz val="70"/>
      <color theme="1"/>
      <name val="Montserrat"/>
    </font>
    <font>
      <b/>
      <sz val="70"/>
      <color theme="0"/>
      <name val="Montserrat"/>
    </font>
    <font>
      <sz val="60"/>
      <color theme="1"/>
      <name val="Montserrat"/>
    </font>
    <font>
      <b/>
      <sz val="60"/>
      <color theme="1"/>
      <name val="Montserrat"/>
    </font>
    <font>
      <b/>
      <sz val="60"/>
      <name val="Montserrat"/>
    </font>
    <font>
      <sz val="60"/>
      <name val="Montserrat"/>
    </font>
    <font>
      <sz val="50"/>
      <color theme="1"/>
      <name val="Montserrat"/>
    </font>
    <font>
      <b/>
      <sz val="80"/>
      <color theme="1"/>
      <name val="Montserrat"/>
    </font>
    <font>
      <b/>
      <sz val="70"/>
      <name val="Montserrat"/>
    </font>
    <font>
      <b/>
      <sz val="80"/>
      <color theme="0"/>
      <name val="Montserrat"/>
    </font>
    <font>
      <b/>
      <sz val="65"/>
      <color theme="1"/>
      <name val="Montserrat"/>
    </font>
    <font>
      <b/>
      <sz val="65"/>
      <name val="Montserrat"/>
    </font>
    <font>
      <b/>
      <sz val="65"/>
      <color theme="0"/>
      <name val="Montserrat"/>
    </font>
    <font>
      <sz val="65"/>
      <color theme="1"/>
      <name val="Montserrat"/>
    </font>
    <font>
      <b/>
      <sz val="42"/>
      <name val="Montserrat"/>
    </font>
    <font>
      <sz val="48"/>
      <color theme="1"/>
      <name val="Montserrat"/>
    </font>
    <font>
      <sz val="46"/>
      <color theme="1"/>
      <name val="Montserrat"/>
    </font>
    <font>
      <b/>
      <sz val="72"/>
      <name val="Montserrat"/>
    </font>
    <font>
      <sz val="70"/>
      <color rgb="FF000000"/>
      <name val="Arial"/>
      <family val="2"/>
    </font>
  </fonts>
  <fills count="30">
    <fill>
      <patternFill patternType="none"/>
    </fill>
    <fill>
      <patternFill patternType="gray125"/>
    </fill>
    <fill>
      <patternFill patternType="solid">
        <fgColor theme="0"/>
        <bgColor theme="0" tint="-0.34998626667073579"/>
      </patternFill>
    </fill>
    <fill>
      <patternFill patternType="gray0625">
        <fgColor theme="0" tint="-0.34998626667073579"/>
        <bgColor theme="0"/>
      </patternFill>
    </fill>
    <fill>
      <patternFill patternType="solid">
        <fgColor rgb="FF1B5542"/>
        <bgColor theme="9"/>
      </patternFill>
    </fill>
    <fill>
      <patternFill patternType="solid">
        <fgColor theme="0"/>
        <bgColor theme="9"/>
      </patternFill>
    </fill>
    <fill>
      <patternFill patternType="solid">
        <fgColor theme="1"/>
        <bgColor indexed="64"/>
      </patternFill>
    </fill>
    <fill>
      <patternFill patternType="solid">
        <fgColor rgb="FFA8D4A8"/>
        <bgColor indexed="64"/>
      </patternFill>
    </fill>
    <fill>
      <patternFill patternType="solid">
        <fgColor rgb="FFC00000"/>
        <bgColor indexed="64"/>
      </patternFill>
    </fill>
    <fill>
      <patternFill patternType="solid">
        <fgColor theme="0"/>
        <bgColor indexed="64"/>
      </patternFill>
    </fill>
    <fill>
      <patternFill patternType="solid">
        <fgColor rgb="FF1B5542"/>
        <bgColor indexed="64"/>
      </patternFill>
    </fill>
    <fill>
      <patternFill patternType="solid">
        <fgColor theme="9" tint="-0.249977111117893"/>
        <bgColor theme="9"/>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39997558519241921"/>
        <bgColor theme="9"/>
      </patternFill>
    </fill>
    <fill>
      <patternFill patternType="solid">
        <fgColor rgb="FFDDEBF7"/>
        <bgColor indexed="64"/>
      </patternFill>
    </fill>
    <fill>
      <patternFill patternType="solid">
        <fgColor rgb="FF990033"/>
        <bgColor indexed="64"/>
      </patternFill>
    </fill>
    <fill>
      <patternFill patternType="solid">
        <fgColor theme="5" tint="0.79998168889431442"/>
        <bgColor theme="9"/>
      </patternFill>
    </fill>
    <fill>
      <patternFill patternType="solid">
        <fgColor theme="5" tint="0.79998168889431442"/>
        <bgColor indexed="64"/>
      </patternFill>
    </fill>
    <fill>
      <patternFill patternType="solid">
        <fgColor theme="7" tint="-0.249977111117893"/>
        <bgColor theme="9"/>
      </patternFill>
    </fill>
    <fill>
      <patternFill patternType="solid">
        <fgColor rgb="FF850909"/>
        <bgColor indexed="64"/>
      </patternFill>
    </fill>
    <fill>
      <patternFill patternType="solid">
        <fgColor rgb="FFFCD5B4"/>
        <bgColor rgb="FF000000"/>
      </patternFill>
    </fill>
    <fill>
      <patternFill patternType="solid">
        <fgColor rgb="FFD9D9D9"/>
        <bgColor indexed="64"/>
      </patternFill>
    </fill>
    <fill>
      <patternFill patternType="solid">
        <fgColor rgb="FFFFFFFF"/>
        <bgColor indexed="64"/>
      </patternFill>
    </fill>
    <fill>
      <patternFill patternType="gray0625">
        <fgColor theme="0" tint="-0.34998626667073579"/>
        <bgColor theme="1"/>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1"/>
        <bgColor rgb="FF000000"/>
      </patternFill>
    </fill>
  </fills>
  <borders count="66">
    <border>
      <left/>
      <right/>
      <top/>
      <bottom/>
      <diagonal/>
    </border>
    <border>
      <left/>
      <right/>
      <top/>
      <bottom style="medium">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medium">
        <color theme="0" tint="-0.499984740745262"/>
      </top>
      <bottom/>
      <diagonal/>
    </border>
    <border>
      <left style="thin">
        <color theme="0" tint="-0.499984740745262"/>
      </left>
      <right/>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right style="thin">
        <color theme="0" tint="-0.499984740745262"/>
      </right>
      <top style="medium">
        <color theme="0" tint="-0.499984740745262"/>
      </top>
      <bottom/>
      <diagonal/>
    </border>
    <border>
      <left/>
      <right style="thin">
        <color theme="0" tint="-0.499984740745262"/>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bottom/>
      <diagonal/>
    </border>
    <border>
      <left/>
      <right style="thin">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indexed="64"/>
      </left>
      <right style="medium">
        <color theme="0" tint="-0.499984740745262"/>
      </right>
      <top style="thin">
        <color indexed="64"/>
      </top>
      <bottom/>
      <diagonal/>
    </border>
    <border>
      <left style="thin">
        <color indexed="64"/>
      </left>
      <right style="medium">
        <color theme="0" tint="-0.499984740745262"/>
      </right>
      <top/>
      <bottom/>
      <diagonal/>
    </border>
    <border>
      <left style="thin">
        <color indexed="64"/>
      </left>
      <right style="medium">
        <color theme="0" tint="-0.499984740745262"/>
      </right>
      <top/>
      <bottom style="thin">
        <color indexed="64"/>
      </bottom>
      <diagonal/>
    </border>
    <border>
      <left style="thin">
        <color rgb="FF808080"/>
      </left>
      <right style="thin">
        <color rgb="FF808080"/>
      </right>
      <top style="medium">
        <color rgb="FF808080"/>
      </top>
      <bottom style="thin">
        <color rgb="FF808080"/>
      </bottom>
      <diagonal/>
    </border>
    <border>
      <left/>
      <right style="thin">
        <color rgb="FF808080"/>
      </right>
      <top/>
      <bottom style="medium">
        <color rgb="FF808080"/>
      </bottom>
      <diagonal/>
    </border>
    <border>
      <left style="thin">
        <color rgb="FF808080"/>
      </left>
      <right/>
      <top style="medium">
        <color rgb="FF808080"/>
      </top>
      <bottom/>
      <diagonal/>
    </border>
    <border>
      <left style="thin">
        <color rgb="FF808080"/>
      </left>
      <right/>
      <top/>
      <bottom style="medium">
        <color rgb="FF808080"/>
      </bottom>
      <diagonal/>
    </border>
    <border>
      <left style="thin">
        <color rgb="FF808080"/>
      </left>
      <right/>
      <top/>
      <bottom/>
      <diagonal/>
    </border>
    <border>
      <left style="medium">
        <color theme="0" tint="-0.499984740745262"/>
      </left>
      <right style="medium">
        <color theme="0" tint="-0.499984740745262"/>
      </right>
      <top/>
      <bottom style="medium">
        <color rgb="FF80808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medium">
        <color rgb="FF808080"/>
      </left>
      <right style="medium">
        <color theme="0" tint="-0.499984740745262"/>
      </right>
      <top style="medium">
        <color theme="0" tint="-0.499984740745262"/>
      </top>
      <bottom/>
      <diagonal/>
    </border>
    <border>
      <left style="medium">
        <color rgb="FF808080"/>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rgb="FF808080"/>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style="medium">
        <color theme="0" tint="-0.499984740745262"/>
      </bottom>
      <diagonal/>
    </border>
    <border>
      <left style="medium">
        <color rgb="FF808080"/>
      </left>
      <right style="thin">
        <color rgb="FF808080"/>
      </right>
      <top style="medium">
        <color rgb="FF808080"/>
      </top>
      <bottom style="thin">
        <color rgb="FF808080"/>
      </bottom>
      <diagonal/>
    </border>
    <border>
      <left style="medium">
        <color rgb="FF808080"/>
      </left>
      <right style="thin">
        <color rgb="FF808080"/>
      </right>
      <top/>
      <bottom style="medium">
        <color rgb="FF808080"/>
      </bottom>
      <diagonal/>
    </border>
    <border>
      <left style="thin">
        <color indexed="64"/>
      </left>
      <right style="thin">
        <color indexed="64"/>
      </right>
      <top/>
      <bottom style="thin">
        <color indexed="64"/>
      </bottom>
      <diagonal/>
    </border>
  </borders>
  <cellStyleXfs count="6">
    <xf numFmtId="0" fontId="0" fillId="0" borderId="0"/>
    <xf numFmtId="9" fontId="2" fillId="0" borderId="0" applyFont="0" applyFill="0" applyBorder="0" applyAlignment="0" applyProtection="0"/>
    <xf numFmtId="0" fontId="1" fillId="0" borderId="0"/>
    <xf numFmtId="0" fontId="7" fillId="0" borderId="0"/>
    <xf numFmtId="9" fontId="7" fillId="0" borderId="0" applyFont="0" applyFill="0" applyBorder="0" applyAlignment="0" applyProtection="0"/>
    <xf numFmtId="0" fontId="2" fillId="0" borderId="0"/>
  </cellStyleXfs>
  <cellXfs count="287">
    <xf numFmtId="0" fontId="0" fillId="0" borderId="0" xfId="0"/>
    <xf numFmtId="0" fontId="5" fillId="0" borderId="22" xfId="2" applyFont="1" applyBorder="1" applyAlignment="1">
      <alignment vertical="center"/>
    </xf>
    <xf numFmtId="0" fontId="6" fillId="0" borderId="22" xfId="0" applyFont="1" applyBorder="1" applyAlignment="1">
      <alignment horizontal="center"/>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justify" vertical="center"/>
      <protection locked="0"/>
    </xf>
    <xf numFmtId="0" fontId="3" fillId="0" borderId="0" xfId="0" applyFont="1" applyAlignment="1" applyProtection="1">
      <alignment horizontal="justify" vertical="center"/>
      <protection locked="0"/>
    </xf>
    <xf numFmtId="0" fontId="8" fillId="0" borderId="0" xfId="0" applyFont="1" applyAlignment="1" applyProtection="1">
      <alignment horizontal="center" vertical="center"/>
      <protection locked="0"/>
    </xf>
    <xf numFmtId="0" fontId="9" fillId="2" borderId="10"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0" fontId="16" fillId="0" borderId="0" xfId="0" applyFont="1" applyAlignment="1" applyProtection="1">
      <alignment vertical="center"/>
      <protection locked="0"/>
    </xf>
    <xf numFmtId="0" fontId="14" fillId="2" borderId="31" xfId="0"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4" fillId="2" borderId="32" xfId="0" applyFont="1" applyFill="1" applyBorder="1" applyAlignment="1" applyProtection="1">
      <alignment vertical="center" wrapText="1"/>
      <protection locked="0"/>
    </xf>
    <xf numFmtId="0" fontId="14" fillId="2" borderId="1" xfId="0" applyFont="1" applyFill="1" applyBorder="1" applyAlignment="1" applyProtection="1">
      <alignment vertical="center" wrapText="1"/>
      <protection locked="0"/>
    </xf>
    <xf numFmtId="0" fontId="17" fillId="0" borderId="0" xfId="0" applyFont="1" applyAlignment="1" applyProtection="1">
      <alignment vertical="center"/>
      <protection locked="0"/>
    </xf>
    <xf numFmtId="0" fontId="18" fillId="2" borderId="10" xfId="0" applyFont="1" applyFill="1" applyBorder="1" applyAlignment="1" applyProtection="1">
      <alignment vertical="center" wrapText="1"/>
      <protection locked="0"/>
    </xf>
    <xf numFmtId="0" fontId="18" fillId="2" borderId="1" xfId="0" applyFont="1" applyFill="1" applyBorder="1" applyAlignment="1" applyProtection="1">
      <alignment vertical="center" wrapText="1"/>
      <protection locked="0"/>
    </xf>
    <xf numFmtId="0" fontId="19"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0" fillId="0" borderId="0" xfId="0" applyFont="1" applyAlignment="1" applyProtection="1">
      <alignment vertical="center"/>
      <protection locked="0"/>
    </xf>
    <xf numFmtId="0" fontId="21" fillId="9" borderId="0" xfId="0" applyFont="1" applyFill="1" applyAlignment="1" applyProtection="1">
      <alignment vertical="center" wrapText="1"/>
      <protection locked="0"/>
    </xf>
    <xf numFmtId="0" fontId="14" fillId="2" borderId="44" xfId="0" applyFont="1" applyFill="1" applyBorder="1" applyAlignment="1" applyProtection="1">
      <alignment vertical="center" wrapText="1"/>
      <protection locked="0"/>
    </xf>
    <xf numFmtId="0" fontId="14" fillId="2" borderId="0" xfId="0" applyFont="1" applyFill="1" applyAlignment="1" applyProtection="1">
      <alignment vertical="center" wrapText="1"/>
      <protection locked="0"/>
    </xf>
    <xf numFmtId="0" fontId="13" fillId="0" borderId="0" xfId="0" applyFont="1" applyAlignment="1" applyProtection="1">
      <alignment horizontal="justify" vertical="center" wrapText="1"/>
      <protection locked="0"/>
    </xf>
    <xf numFmtId="3" fontId="14" fillId="0" borderId="0" xfId="0" applyNumberFormat="1" applyFont="1" applyAlignment="1" applyProtection="1">
      <alignment horizontal="center" vertical="center" wrapText="1"/>
      <protection locked="0"/>
    </xf>
    <xf numFmtId="10" fontId="11" fillId="0" borderId="0" xfId="1" applyNumberFormat="1" applyFont="1" applyFill="1" applyBorder="1" applyAlignment="1">
      <alignment horizontal="center" vertical="center" wrapText="1"/>
    </xf>
    <xf numFmtId="164" fontId="23" fillId="0" borderId="0" xfId="0" applyNumberFormat="1" applyFont="1" applyAlignment="1">
      <alignment horizontal="justify" vertical="center" wrapText="1"/>
    </xf>
    <xf numFmtId="3" fontId="15" fillId="0" borderId="0" xfId="0" applyNumberFormat="1" applyFont="1" applyAlignment="1" applyProtection="1">
      <alignment horizontal="center" vertical="center" wrapText="1"/>
      <protection locked="0"/>
    </xf>
    <xf numFmtId="164" fontId="10" fillId="0" borderId="0" xfId="0" applyNumberFormat="1" applyFont="1" applyAlignment="1">
      <alignment horizontal="justify" vertical="center" wrapText="1"/>
    </xf>
    <xf numFmtId="164" fontId="15" fillId="0" borderId="0" xfId="0" applyNumberFormat="1" applyFont="1" applyAlignment="1">
      <alignment horizontal="center" vertical="center" wrapText="1"/>
    </xf>
    <xf numFmtId="164" fontId="15" fillId="0" borderId="0" xfId="0" applyNumberFormat="1" applyFont="1" applyAlignment="1">
      <alignment horizontal="justify" vertical="center" wrapText="1"/>
    </xf>
    <xf numFmtId="0" fontId="26" fillId="0" borderId="0" xfId="0" applyFont="1" applyAlignment="1" applyProtection="1">
      <alignment vertical="center"/>
      <protection locked="0"/>
    </xf>
    <xf numFmtId="10" fontId="26" fillId="0" borderId="0" xfId="1" applyNumberFormat="1" applyFont="1" applyFill="1" applyBorder="1" applyAlignment="1" applyProtection="1">
      <alignment horizontal="center" vertical="center" wrapText="1"/>
      <protection locked="0"/>
    </xf>
    <xf numFmtId="0" fontId="15" fillId="9" borderId="0" xfId="0" applyFont="1" applyFill="1" applyAlignment="1" applyProtection="1">
      <alignment horizontal="center" vertical="center" wrapText="1" shrinkToFit="1"/>
      <protection locked="0"/>
    </xf>
    <xf numFmtId="0" fontId="3" fillId="9" borderId="0" xfId="0" applyFont="1" applyFill="1" applyAlignment="1" applyProtection="1">
      <alignment vertical="center"/>
      <protection locked="0"/>
    </xf>
    <xf numFmtId="0" fontId="19" fillId="9" borderId="0" xfId="0" applyFont="1" applyFill="1" applyAlignment="1" applyProtection="1">
      <alignment vertical="center" wrapText="1" shrinkToFit="1"/>
      <protection locked="0"/>
    </xf>
    <xf numFmtId="0" fontId="17" fillId="23" borderId="0" xfId="0" applyFont="1" applyFill="1" applyAlignment="1" applyProtection="1">
      <alignment vertical="center"/>
      <protection locked="0"/>
    </xf>
    <xf numFmtId="0" fontId="4" fillId="23" borderId="0" xfId="0" applyFont="1" applyFill="1" applyAlignment="1" applyProtection="1">
      <alignment vertical="center"/>
      <protection locked="0"/>
    </xf>
    <xf numFmtId="0" fontId="12" fillId="23" borderId="0" xfId="0" applyFont="1" applyFill="1" applyAlignment="1" applyProtection="1">
      <alignment vertical="center"/>
      <protection locked="0"/>
    </xf>
    <xf numFmtId="0" fontId="8" fillId="23" borderId="0" xfId="0" applyFont="1" applyFill="1" applyAlignment="1" applyProtection="1">
      <alignment horizontal="center" vertical="center"/>
      <protection locked="0"/>
    </xf>
    <xf numFmtId="0" fontId="3" fillId="23" borderId="0" xfId="0" applyFont="1" applyFill="1" applyAlignment="1" applyProtection="1">
      <alignment vertical="center"/>
      <protection locked="0"/>
    </xf>
    <xf numFmtId="0" fontId="19" fillId="23" borderId="0" xfId="0" applyFont="1" applyFill="1" applyAlignment="1" applyProtection="1">
      <alignment vertical="center" wrapText="1" shrinkToFit="1"/>
      <protection locked="0"/>
    </xf>
    <xf numFmtId="3" fontId="30" fillId="18" borderId="14" xfId="0" applyNumberFormat="1" applyFont="1" applyFill="1" applyBorder="1" applyAlignment="1" applyProtection="1">
      <alignment horizontal="center" vertical="center" wrapText="1"/>
      <protection locked="0"/>
    </xf>
    <xf numFmtId="3" fontId="30" fillId="12" borderId="3" xfId="0" applyNumberFormat="1" applyFont="1" applyFill="1" applyBorder="1" applyAlignment="1" applyProtection="1">
      <alignment horizontal="center" vertical="center" wrapText="1"/>
      <protection locked="0"/>
    </xf>
    <xf numFmtId="3" fontId="30" fillId="0" borderId="14" xfId="0" applyNumberFormat="1" applyFont="1" applyBorder="1" applyAlignment="1" applyProtection="1">
      <alignment horizontal="center" vertical="center" wrapText="1"/>
      <protection locked="0"/>
    </xf>
    <xf numFmtId="3" fontId="30" fillId="18" borderId="15" xfId="0" applyNumberFormat="1" applyFont="1" applyFill="1" applyBorder="1" applyAlignment="1" applyProtection="1">
      <alignment horizontal="center" vertical="center" wrapText="1"/>
      <protection locked="0"/>
    </xf>
    <xf numFmtId="3" fontId="30" fillId="12" borderId="5" xfId="0" applyNumberFormat="1" applyFont="1" applyFill="1" applyBorder="1" applyAlignment="1" applyProtection="1">
      <alignment horizontal="center" vertical="center" wrapText="1"/>
      <protection locked="0"/>
    </xf>
    <xf numFmtId="3" fontId="30" fillId="0" borderId="15" xfId="0" applyNumberFormat="1" applyFont="1" applyBorder="1" applyAlignment="1" applyProtection="1">
      <alignment horizontal="center" vertical="center" wrapText="1"/>
      <protection locked="0"/>
    </xf>
    <xf numFmtId="3" fontId="25" fillId="0" borderId="0" xfId="0" applyNumberFormat="1" applyFont="1" applyAlignment="1" applyProtection="1">
      <alignment horizontal="center" vertical="center" wrapText="1"/>
      <protection locked="0"/>
    </xf>
    <xf numFmtId="3" fontId="30" fillId="15" borderId="3" xfId="0" applyNumberFormat="1" applyFont="1" applyFill="1" applyBorder="1" applyAlignment="1" applyProtection="1">
      <alignment horizontal="center" vertical="center" wrapText="1"/>
      <protection locked="0"/>
    </xf>
    <xf numFmtId="3" fontId="30" fillId="15" borderId="5" xfId="0" applyNumberFormat="1" applyFont="1" applyFill="1" applyBorder="1" applyAlignment="1" applyProtection="1">
      <alignment horizontal="center" vertical="center" wrapText="1"/>
      <protection locked="0"/>
    </xf>
    <xf numFmtId="3" fontId="29" fillId="9" borderId="11" xfId="0" applyNumberFormat="1" applyFont="1" applyFill="1" applyBorder="1" applyAlignment="1" applyProtection="1">
      <alignment horizontal="center" vertical="center" wrapText="1"/>
      <protection locked="0"/>
    </xf>
    <xf numFmtId="0" fontId="29" fillId="9" borderId="8" xfId="0" applyFont="1" applyFill="1" applyBorder="1" applyAlignment="1" applyProtection="1">
      <alignment horizontal="center" vertical="center" wrapText="1"/>
      <protection locked="0"/>
    </xf>
    <xf numFmtId="0" fontId="33" fillId="0" borderId="0" xfId="0" applyFont="1" applyAlignment="1" applyProtection="1">
      <alignment vertical="center"/>
      <protection locked="0"/>
    </xf>
    <xf numFmtId="0" fontId="32" fillId="0" borderId="0" xfId="0" applyFont="1" applyAlignment="1" applyProtection="1">
      <alignment vertical="center"/>
      <protection locked="0"/>
    </xf>
    <xf numFmtId="0" fontId="32" fillId="23" borderId="0" xfId="0" applyFont="1" applyFill="1" applyAlignment="1" applyProtection="1">
      <alignment vertical="center"/>
      <protection locked="0"/>
    </xf>
    <xf numFmtId="0" fontId="35" fillId="0" borderId="0" xfId="0" applyFont="1" applyAlignment="1" applyProtection="1">
      <alignment vertical="center"/>
      <protection locked="0"/>
    </xf>
    <xf numFmtId="0" fontId="36" fillId="0" borderId="0" xfId="0" applyFont="1" applyAlignment="1" applyProtection="1">
      <alignment vertical="center"/>
      <protection locked="0"/>
    </xf>
    <xf numFmtId="0" fontId="28" fillId="0" borderId="0" xfId="0" applyFont="1" applyAlignment="1" applyProtection="1">
      <alignment vertical="center"/>
      <protection locked="0"/>
    </xf>
    <xf numFmtId="3" fontId="38" fillId="0" borderId="0" xfId="0" applyNumberFormat="1" applyFont="1" applyAlignment="1" applyProtection="1">
      <alignment horizontal="center" vertical="center" wrapText="1"/>
      <protection locked="0"/>
    </xf>
    <xf numFmtId="0" fontId="37" fillId="0" borderId="0" xfId="0" applyFont="1" applyAlignment="1" applyProtection="1">
      <alignment horizontal="center" vertical="center" wrapText="1" shrinkToFit="1"/>
      <protection locked="0"/>
    </xf>
    <xf numFmtId="0" fontId="39" fillId="0" borderId="0" xfId="0" applyFont="1" applyAlignment="1" applyProtection="1">
      <alignment vertical="center"/>
      <protection locked="0"/>
    </xf>
    <xf numFmtId="0" fontId="39" fillId="23" borderId="0" xfId="0" applyFont="1" applyFill="1" applyAlignment="1" applyProtection="1">
      <alignment vertical="center"/>
      <protection locked="0"/>
    </xf>
    <xf numFmtId="0" fontId="27" fillId="0" borderId="0" xfId="0" applyFont="1" applyAlignment="1" applyProtection="1">
      <alignment vertical="center"/>
      <protection locked="0"/>
    </xf>
    <xf numFmtId="0" fontId="27" fillId="23" borderId="0" xfId="0" applyFont="1" applyFill="1" applyAlignment="1" applyProtection="1">
      <alignment vertical="center"/>
      <protection locked="0"/>
    </xf>
    <xf numFmtId="0" fontId="27" fillId="23" borderId="0" xfId="0" applyFont="1" applyFill="1" applyAlignment="1" applyProtection="1">
      <alignment vertical="center" wrapText="1" shrinkToFit="1"/>
      <protection locked="0"/>
    </xf>
    <xf numFmtId="0" fontId="30" fillId="2" borderId="31" xfId="0" applyFont="1" applyFill="1" applyBorder="1" applyAlignment="1" applyProtection="1">
      <alignment vertical="center" wrapText="1"/>
      <protection locked="0"/>
    </xf>
    <xf numFmtId="0" fontId="30" fillId="2" borderId="10" xfId="0" applyFont="1" applyFill="1" applyBorder="1" applyAlignment="1" applyProtection="1">
      <alignment vertical="center" wrapText="1"/>
      <protection locked="0"/>
    </xf>
    <xf numFmtId="0" fontId="30" fillId="2" borderId="32" xfId="0" applyFont="1" applyFill="1" applyBorder="1" applyAlignment="1" applyProtection="1">
      <alignment vertical="center" wrapText="1"/>
      <protection locked="0"/>
    </xf>
    <xf numFmtId="0" fontId="30" fillId="2" borderId="1" xfId="0" applyFont="1" applyFill="1" applyBorder="1" applyAlignment="1" applyProtection="1">
      <alignment vertical="center" wrapText="1"/>
      <protection locked="0"/>
    </xf>
    <xf numFmtId="3" fontId="30" fillId="0" borderId="0" xfId="0" applyNumberFormat="1" applyFont="1" applyAlignment="1" applyProtection="1">
      <alignment horizontal="center" vertical="center" wrapText="1"/>
      <protection locked="0"/>
    </xf>
    <xf numFmtId="0" fontId="29" fillId="0" borderId="0" xfId="0" applyFont="1" applyAlignment="1" applyProtection="1">
      <alignment horizontal="center" vertical="center" wrapText="1" shrinkToFit="1"/>
      <protection locked="0"/>
    </xf>
    <xf numFmtId="164" fontId="29" fillId="0" borderId="0" xfId="0" applyNumberFormat="1" applyFont="1" applyAlignment="1">
      <alignment horizontal="center" vertical="center" wrapText="1"/>
    </xf>
    <xf numFmtId="10" fontId="31" fillId="0" borderId="0" xfId="1" applyNumberFormat="1" applyFont="1" applyFill="1" applyBorder="1" applyAlignment="1">
      <alignment horizontal="center" vertical="center" wrapText="1"/>
    </xf>
    <xf numFmtId="0" fontId="31" fillId="9" borderId="0" xfId="0" applyFont="1" applyFill="1" applyAlignment="1" applyProtection="1">
      <alignment vertical="center" wrapText="1"/>
      <protection locked="0"/>
    </xf>
    <xf numFmtId="3" fontId="30" fillId="18" borderId="45" xfId="0" applyNumberFormat="1" applyFont="1" applyFill="1" applyBorder="1" applyAlignment="1" applyProtection="1">
      <alignment horizontal="center" vertical="center" wrapText="1"/>
      <protection locked="0"/>
    </xf>
    <xf numFmtId="0" fontId="39" fillId="9" borderId="0" xfId="0" applyFont="1" applyFill="1" applyAlignment="1" applyProtection="1">
      <alignment vertical="center"/>
      <protection locked="0"/>
    </xf>
    <xf numFmtId="0" fontId="33" fillId="9" borderId="0" xfId="0" applyFont="1" applyFill="1" applyAlignment="1" applyProtection="1">
      <alignment vertical="center"/>
      <protection locked="0"/>
    </xf>
    <xf numFmtId="0" fontId="31" fillId="0" borderId="0" xfId="0" applyFont="1" applyAlignment="1" applyProtection="1">
      <alignment vertical="center"/>
      <protection locked="0"/>
    </xf>
    <xf numFmtId="3" fontId="38" fillId="18" borderId="14" xfId="0" applyNumberFormat="1" applyFont="1" applyFill="1" applyBorder="1" applyAlignment="1" applyProtection="1">
      <alignment horizontal="center" vertical="center" wrapText="1"/>
      <protection locked="0"/>
    </xf>
    <xf numFmtId="0" fontId="38" fillId="21" borderId="50" xfId="0" applyFont="1" applyFill="1" applyBorder="1" applyAlignment="1">
      <alignment horizontal="center" vertical="center" wrapText="1"/>
    </xf>
    <xf numFmtId="3" fontId="38" fillId="18" borderId="15" xfId="0" applyNumberFormat="1" applyFont="1" applyFill="1" applyBorder="1" applyAlignment="1" applyProtection="1">
      <alignment horizontal="center" vertical="center" wrapText="1"/>
      <protection locked="0"/>
    </xf>
    <xf numFmtId="0" fontId="38" fillId="21" borderId="51" xfId="0" applyFont="1" applyFill="1" applyBorder="1" applyAlignment="1">
      <alignment horizontal="center" vertical="center" wrapText="1"/>
    </xf>
    <xf numFmtId="0" fontId="28" fillId="9" borderId="0" xfId="0" applyFont="1" applyFill="1" applyAlignment="1" applyProtection="1">
      <alignment vertical="center" wrapText="1"/>
      <protection locked="0"/>
    </xf>
    <xf numFmtId="3" fontId="38" fillId="0" borderId="14" xfId="0" applyNumberFormat="1" applyFont="1" applyBorder="1" applyAlignment="1" applyProtection="1">
      <alignment horizontal="center" vertical="center" wrapText="1"/>
      <protection locked="0"/>
    </xf>
    <xf numFmtId="3" fontId="38" fillId="0" borderId="15" xfId="0" applyNumberFormat="1" applyFont="1" applyBorder="1" applyAlignment="1" applyProtection="1">
      <alignment horizontal="center" vertical="center" wrapText="1"/>
      <protection locked="0"/>
    </xf>
    <xf numFmtId="3" fontId="30" fillId="15" borderId="17" xfId="0" applyNumberFormat="1" applyFont="1" applyFill="1" applyBorder="1" applyAlignment="1" applyProtection="1">
      <alignment horizontal="center" vertical="center" wrapText="1"/>
      <protection locked="0"/>
    </xf>
    <xf numFmtId="0" fontId="37" fillId="9" borderId="8" xfId="0" applyFont="1" applyFill="1" applyBorder="1" applyAlignment="1" applyProtection="1">
      <alignment horizontal="center" vertical="center" wrapText="1"/>
      <protection locked="0"/>
    </xf>
    <xf numFmtId="0" fontId="9" fillId="2" borderId="8" xfId="0" applyFont="1" applyFill="1" applyBorder="1" applyAlignment="1" applyProtection="1">
      <alignment vertical="center" wrapText="1"/>
      <protection locked="0"/>
    </xf>
    <xf numFmtId="3" fontId="37" fillId="9" borderId="11" xfId="0" applyNumberFormat="1" applyFont="1" applyFill="1" applyBorder="1" applyAlignment="1" applyProtection="1">
      <alignment horizontal="center" vertical="center" wrapText="1"/>
      <protection locked="0"/>
    </xf>
    <xf numFmtId="0" fontId="9" fillId="2" borderId="11" xfId="0" applyFont="1" applyFill="1" applyBorder="1" applyAlignment="1" applyProtection="1">
      <alignment vertical="center" wrapText="1"/>
      <protection locked="0"/>
    </xf>
    <xf numFmtId="0" fontId="41" fillId="9" borderId="8" xfId="0" applyFont="1" applyFill="1" applyBorder="1" applyAlignment="1" applyProtection="1">
      <alignment horizontal="center" vertical="center" wrapText="1"/>
      <protection locked="0"/>
    </xf>
    <xf numFmtId="3" fontId="15" fillId="9" borderId="8" xfId="0" applyNumberFormat="1" applyFont="1" applyFill="1" applyBorder="1" applyAlignment="1" applyProtection="1">
      <alignment horizontal="center" vertical="center" wrapText="1"/>
      <protection locked="0"/>
    </xf>
    <xf numFmtId="3" fontId="41" fillId="9" borderId="11" xfId="0" applyNumberFormat="1" applyFont="1" applyFill="1" applyBorder="1" applyAlignment="1" applyProtection="1">
      <alignment horizontal="center" vertical="center" wrapText="1"/>
      <protection locked="0"/>
    </xf>
    <xf numFmtId="0" fontId="15" fillId="9" borderId="11" xfId="0" applyFont="1" applyFill="1" applyBorder="1" applyAlignment="1" applyProtection="1">
      <alignment horizontal="center" vertical="center" wrapText="1"/>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center" vertical="center" wrapText="1"/>
      <protection locked="0"/>
    </xf>
    <xf numFmtId="0" fontId="36" fillId="0" borderId="0" xfId="0" applyFont="1" applyAlignment="1" applyProtection="1">
      <alignment horizontal="left" vertical="center"/>
      <protection locked="0"/>
    </xf>
    <xf numFmtId="0" fontId="28" fillId="0" borderId="0" xfId="0" applyFont="1" applyAlignment="1" applyProtection="1">
      <alignment horizontal="center" vertical="center" wrapText="1"/>
      <protection locked="0"/>
    </xf>
    <xf numFmtId="0" fontId="28" fillId="8" borderId="10" xfId="0" applyFont="1" applyFill="1" applyBorder="1" applyAlignment="1" applyProtection="1">
      <alignment horizontal="center" vertical="center"/>
      <protection locked="0"/>
    </xf>
    <xf numFmtId="0" fontId="43" fillId="5" borderId="19" xfId="0" applyFont="1" applyFill="1" applyBorder="1" applyAlignment="1" applyProtection="1">
      <alignment horizontal="center" vertical="center" wrapText="1"/>
      <protection locked="0"/>
    </xf>
    <xf numFmtId="0" fontId="43" fillId="5" borderId="40" xfId="0" applyFont="1" applyFill="1" applyBorder="1" applyAlignment="1" applyProtection="1">
      <alignment horizontal="center" vertical="center" wrapText="1"/>
      <protection locked="0"/>
    </xf>
    <xf numFmtId="0" fontId="43" fillId="5" borderId="20" xfId="0" applyFont="1" applyFill="1" applyBorder="1" applyAlignment="1" applyProtection="1">
      <alignment horizontal="center" vertical="center" wrapText="1"/>
      <protection locked="0"/>
    </xf>
    <xf numFmtId="0" fontId="43" fillId="5" borderId="21" xfId="0" applyFont="1" applyFill="1" applyBorder="1" applyAlignment="1" applyProtection="1">
      <alignment horizontal="center" vertical="center" wrapText="1"/>
      <protection locked="0"/>
    </xf>
    <xf numFmtId="0" fontId="44" fillId="5" borderId="7" xfId="0" applyFont="1" applyFill="1" applyBorder="1" applyAlignment="1" applyProtection="1">
      <alignment horizontal="center" vertical="center" wrapText="1"/>
      <protection locked="0"/>
    </xf>
    <xf numFmtId="0" fontId="43" fillId="11" borderId="7" xfId="0" applyFont="1" applyFill="1" applyBorder="1" applyAlignment="1" applyProtection="1">
      <alignment horizontal="center" vertical="center" wrapText="1"/>
      <protection locked="0"/>
    </xf>
    <xf numFmtId="0" fontId="44" fillId="5" borderId="0" xfId="0" applyFont="1" applyFill="1" applyAlignment="1" applyProtection="1">
      <alignment horizontal="center" vertical="center" wrapText="1"/>
      <protection locked="0"/>
    </xf>
    <xf numFmtId="10" fontId="45" fillId="6" borderId="0" xfId="0" applyNumberFormat="1" applyFont="1" applyFill="1" applyAlignment="1">
      <alignment horizontal="center" vertical="center"/>
    </xf>
    <xf numFmtId="0" fontId="43" fillId="5" borderId="29" xfId="0" applyFont="1" applyFill="1" applyBorder="1" applyAlignment="1" applyProtection="1">
      <alignment horizontal="center" vertical="center" wrapText="1"/>
      <protection locked="0"/>
    </xf>
    <xf numFmtId="0" fontId="46" fillId="0" borderId="0" xfId="0" applyFont="1" applyAlignment="1" applyProtection="1">
      <alignment vertical="center"/>
      <protection locked="0"/>
    </xf>
    <xf numFmtId="0" fontId="44" fillId="5" borderId="19" xfId="0" applyFont="1" applyFill="1" applyBorder="1" applyAlignment="1" applyProtection="1">
      <alignment horizontal="center" vertical="center" wrapText="1"/>
      <protection locked="0"/>
    </xf>
    <xf numFmtId="0" fontId="44" fillId="5" borderId="20" xfId="0" applyFont="1" applyFill="1" applyBorder="1" applyAlignment="1" applyProtection="1">
      <alignment horizontal="center" vertical="center" wrapText="1"/>
      <protection locked="0"/>
    </xf>
    <xf numFmtId="0" fontId="44" fillId="5" borderId="30" xfId="0" applyFont="1" applyFill="1" applyBorder="1" applyAlignment="1" applyProtection="1">
      <alignment horizontal="center" vertical="center" wrapText="1"/>
      <protection locked="0"/>
    </xf>
    <xf numFmtId="0" fontId="44" fillId="5" borderId="29" xfId="0" applyFont="1" applyFill="1" applyBorder="1" applyAlignment="1" applyProtection="1">
      <alignment horizontal="center" vertical="center" wrapText="1"/>
      <protection locked="0"/>
    </xf>
    <xf numFmtId="0" fontId="44" fillId="5" borderId="12" xfId="0" applyFont="1" applyFill="1" applyBorder="1" applyAlignment="1" applyProtection="1">
      <alignment horizontal="center" vertical="center" wrapText="1"/>
      <protection locked="0"/>
    </xf>
    <xf numFmtId="3" fontId="35" fillId="22" borderId="14" xfId="0" applyNumberFormat="1" applyFont="1" applyFill="1" applyBorder="1" applyAlignment="1" applyProtection="1">
      <alignment horizontal="center" vertical="center" wrapText="1"/>
      <protection locked="0"/>
    </xf>
    <xf numFmtId="3" fontId="35" fillId="22" borderId="15" xfId="0" applyNumberFormat="1" applyFont="1" applyFill="1" applyBorder="1" applyAlignment="1" applyProtection="1">
      <alignment horizontal="center" vertical="center" wrapText="1"/>
      <protection locked="0"/>
    </xf>
    <xf numFmtId="3" fontId="35" fillId="13" borderId="37" xfId="0" applyNumberFormat="1" applyFont="1" applyFill="1" applyBorder="1" applyAlignment="1" applyProtection="1">
      <alignment horizontal="center" vertical="center" wrapText="1"/>
      <protection locked="0"/>
    </xf>
    <xf numFmtId="3" fontId="35" fillId="13" borderId="38" xfId="0" applyNumberFormat="1" applyFont="1" applyFill="1" applyBorder="1" applyAlignment="1" applyProtection="1">
      <alignment horizontal="center" vertical="center" wrapText="1"/>
      <protection locked="0"/>
    </xf>
    <xf numFmtId="3" fontId="35" fillId="13" borderId="2" xfId="0" applyNumberFormat="1" applyFont="1" applyFill="1" applyBorder="1" applyAlignment="1" applyProtection="1">
      <alignment horizontal="center" vertical="center" wrapText="1"/>
      <protection locked="0"/>
    </xf>
    <xf numFmtId="3" fontId="35" fillId="13" borderId="5" xfId="0" applyNumberFormat="1" applyFont="1" applyFill="1" applyBorder="1" applyAlignment="1" applyProtection="1">
      <alignment horizontal="center" vertical="center" wrapText="1"/>
      <protection locked="0"/>
    </xf>
    <xf numFmtId="0" fontId="48" fillId="0" borderId="17" xfId="0" applyFont="1" applyBorder="1" applyAlignment="1" applyProtection="1">
      <alignment horizontal="justify" vertical="center" wrapText="1"/>
      <protection locked="0"/>
    </xf>
    <xf numFmtId="3" fontId="39" fillId="9" borderId="42" xfId="0" applyNumberFormat="1" applyFont="1" applyFill="1" applyBorder="1" applyAlignment="1" applyProtection="1">
      <alignment horizontal="center" vertical="center" wrapText="1"/>
      <protection locked="0"/>
    </xf>
    <xf numFmtId="0" fontId="48" fillId="0" borderId="6" xfId="0" applyFont="1" applyBorder="1" applyAlignment="1" applyProtection="1">
      <alignment horizontal="justify" vertical="center" wrapText="1"/>
      <protection locked="0"/>
    </xf>
    <xf numFmtId="3" fontId="39" fillId="9" borderId="43" xfId="0" applyNumberFormat="1" applyFont="1" applyFill="1" applyBorder="1" applyAlignment="1" applyProtection="1">
      <alignment horizontal="center" vertical="center" wrapText="1"/>
      <protection locked="0"/>
    </xf>
    <xf numFmtId="0" fontId="48" fillId="0" borderId="3" xfId="0" applyFont="1" applyBorder="1" applyAlignment="1" applyProtection="1">
      <alignment horizontal="justify" vertical="center" wrapText="1"/>
      <protection locked="0"/>
    </xf>
    <xf numFmtId="3" fontId="39" fillId="9" borderId="43" xfId="0" applyNumberFormat="1" applyFont="1" applyFill="1" applyBorder="1" applyAlignment="1" applyProtection="1">
      <alignment horizontal="justify" vertical="center" wrapText="1"/>
      <protection locked="0"/>
    </xf>
    <xf numFmtId="3" fontId="27" fillId="9" borderId="42" xfId="0" applyNumberFormat="1" applyFont="1" applyFill="1" applyBorder="1" applyAlignment="1" applyProtection="1">
      <alignment horizontal="justify" vertical="center" wrapText="1"/>
      <protection locked="0"/>
    </xf>
    <xf numFmtId="3" fontId="39" fillId="9" borderId="42" xfId="0" applyNumberFormat="1" applyFont="1" applyFill="1" applyBorder="1" applyAlignment="1" applyProtection="1">
      <alignment horizontal="justify" vertical="center" wrapText="1"/>
      <protection locked="0"/>
    </xf>
    <xf numFmtId="3" fontId="27" fillId="9" borderId="43" xfId="0" applyNumberFormat="1" applyFont="1" applyFill="1" applyBorder="1" applyAlignment="1" applyProtection="1">
      <alignment horizontal="justify" vertical="center" wrapText="1"/>
      <protection locked="0"/>
    </xf>
    <xf numFmtId="0" fontId="41" fillId="25" borderId="41" xfId="0" applyFont="1" applyFill="1" applyBorder="1" applyAlignment="1" applyProtection="1">
      <alignment horizontal="center" vertical="center" wrapText="1" shrinkToFit="1"/>
      <protection locked="0"/>
    </xf>
    <xf numFmtId="0" fontId="37" fillId="27" borderId="41" xfId="0" applyFont="1" applyFill="1" applyBorder="1" applyAlignment="1" applyProtection="1">
      <alignment horizontal="center" vertical="center" wrapText="1" shrinkToFit="1"/>
      <protection locked="0"/>
    </xf>
    <xf numFmtId="0" fontId="37" fillId="28" borderId="8" xfId="0" applyFont="1" applyFill="1" applyBorder="1" applyAlignment="1" applyProtection="1">
      <alignment horizontal="center" vertical="center" wrapText="1"/>
      <protection locked="0"/>
    </xf>
    <xf numFmtId="3" fontId="37" fillId="28" borderId="11" xfId="0" applyNumberFormat="1" applyFont="1" applyFill="1" applyBorder="1" applyAlignment="1" applyProtection="1">
      <alignment horizontal="center" vertical="center" wrapText="1"/>
      <protection locked="0"/>
    </xf>
    <xf numFmtId="3" fontId="50" fillId="28" borderId="8" xfId="0" applyNumberFormat="1" applyFont="1" applyFill="1" applyBorder="1" applyAlignment="1" applyProtection="1">
      <alignment horizontal="center" vertical="center" wrapText="1"/>
      <protection locked="0"/>
    </xf>
    <xf numFmtId="3" fontId="50" fillId="28" borderId="11" xfId="0" applyNumberFormat="1" applyFont="1" applyFill="1" applyBorder="1" applyAlignment="1" applyProtection="1">
      <alignment horizontal="center" vertical="center" wrapText="1"/>
      <protection locked="0"/>
    </xf>
    <xf numFmtId="3" fontId="37" fillId="28" borderId="8" xfId="0" applyNumberFormat="1" applyFont="1" applyFill="1" applyBorder="1" applyAlignment="1" applyProtection="1">
      <alignment horizontal="center" vertical="center" wrapText="1"/>
      <protection locked="0"/>
    </xf>
    <xf numFmtId="0" fontId="22" fillId="0" borderId="0" xfId="0" applyFont="1" applyAlignment="1" applyProtection="1">
      <alignment vertical="center" wrapText="1" shrinkToFit="1"/>
      <protection locked="0"/>
    </xf>
    <xf numFmtId="3" fontId="35" fillId="29" borderId="63" xfId="0" applyNumberFormat="1" applyFont="1" applyFill="1" applyBorder="1" applyAlignment="1">
      <alignment horizontal="center" vertical="center" wrapText="1"/>
    </xf>
    <xf numFmtId="10" fontId="27" fillId="24" borderId="4" xfId="0" applyNumberFormat="1" applyFont="1" applyFill="1" applyBorder="1" applyAlignment="1">
      <alignment vertical="center" wrapText="1"/>
    </xf>
    <xf numFmtId="3" fontId="35" fillId="29" borderId="64" xfId="0" applyNumberFormat="1" applyFont="1" applyFill="1" applyBorder="1" applyAlignment="1">
      <alignment horizontal="center" vertical="center" wrapText="1"/>
    </xf>
    <xf numFmtId="10" fontId="27" fillId="24" borderId="7" xfId="0" applyNumberFormat="1" applyFont="1" applyFill="1" applyBorder="1" applyAlignment="1">
      <alignment vertical="center" wrapText="1"/>
    </xf>
    <xf numFmtId="0" fontId="37" fillId="25" borderId="41" xfId="0" applyFont="1" applyFill="1" applyBorder="1" applyAlignment="1" applyProtection="1">
      <alignment horizontal="center" vertical="center" wrapText="1" shrinkToFit="1"/>
      <protection locked="0"/>
    </xf>
    <xf numFmtId="0" fontId="48" fillId="9" borderId="3" xfId="0" applyFont="1" applyFill="1" applyBorder="1" applyAlignment="1" applyProtection="1">
      <alignment horizontal="justify" vertical="center" wrapText="1"/>
      <protection locked="0"/>
    </xf>
    <xf numFmtId="0" fontId="48" fillId="9" borderId="6" xfId="0" applyFont="1" applyFill="1" applyBorder="1" applyAlignment="1" applyProtection="1">
      <alignment horizontal="justify" vertical="center" wrapText="1"/>
      <protection locked="0"/>
    </xf>
    <xf numFmtId="0" fontId="49" fillId="9" borderId="3" xfId="0" applyFont="1" applyFill="1" applyBorder="1" applyAlignment="1" applyProtection="1">
      <alignment horizontal="justify" vertical="center" wrapText="1"/>
      <protection locked="0"/>
    </xf>
    <xf numFmtId="0" fontId="49" fillId="9" borderId="6" xfId="0" applyFont="1" applyFill="1" applyBorder="1" applyAlignment="1" applyProtection="1">
      <alignment horizontal="justify" vertical="center" wrapText="1"/>
      <protection locked="0"/>
    </xf>
    <xf numFmtId="3" fontId="24" fillId="9" borderId="8" xfId="0" applyNumberFormat="1" applyFont="1" applyFill="1" applyBorder="1" applyAlignment="1" applyProtection="1">
      <alignment horizontal="center" vertical="center" wrapText="1"/>
      <protection locked="0"/>
    </xf>
    <xf numFmtId="3" fontId="51" fillId="28" borderId="22" xfId="0" applyNumberFormat="1" applyFont="1" applyFill="1" applyBorder="1" applyAlignment="1">
      <alignment horizontal="center" vertical="center"/>
    </xf>
    <xf numFmtId="3" fontId="51" fillId="28" borderId="65" xfId="0" applyNumberFormat="1" applyFont="1" applyFill="1" applyBorder="1" applyAlignment="1">
      <alignment horizontal="center" vertical="center"/>
    </xf>
    <xf numFmtId="0" fontId="51" fillId="28" borderId="65" xfId="0" applyFont="1" applyFill="1" applyBorder="1" applyAlignment="1">
      <alignment horizontal="center" vertical="center"/>
    </xf>
    <xf numFmtId="0" fontId="29" fillId="28" borderId="8" xfId="0" applyFont="1" applyFill="1" applyBorder="1" applyAlignment="1" applyProtection="1">
      <alignment horizontal="center" vertical="center" wrapText="1"/>
      <protection locked="0"/>
    </xf>
    <xf numFmtId="10" fontId="37" fillId="3" borderId="23" xfId="0" applyNumberFormat="1" applyFont="1" applyFill="1" applyBorder="1" applyAlignment="1">
      <alignment horizontal="center" vertical="center" wrapText="1"/>
    </xf>
    <xf numFmtId="10" fontId="37" fillId="3" borderId="24" xfId="0" applyNumberFormat="1" applyFont="1" applyFill="1" applyBorder="1" applyAlignment="1">
      <alignment horizontal="center" vertical="center" wrapText="1"/>
    </xf>
    <xf numFmtId="10" fontId="28" fillId="20" borderId="41" xfId="1" applyNumberFormat="1" applyFont="1" applyFill="1" applyBorder="1" applyAlignment="1">
      <alignment horizontal="center" vertical="center" wrapText="1"/>
    </xf>
    <xf numFmtId="164" fontId="29" fillId="3" borderId="4" xfId="0" applyNumberFormat="1" applyFont="1" applyFill="1" applyBorder="1" applyAlignment="1">
      <alignment horizontal="center" vertical="center" wrapText="1"/>
    </xf>
    <xf numFmtId="164" fontId="29" fillId="3" borderId="7" xfId="0" applyNumberFormat="1" applyFont="1" applyFill="1" applyBorder="1" applyAlignment="1">
      <alignment horizontal="center" vertical="center" wrapText="1"/>
    </xf>
    <xf numFmtId="0" fontId="47" fillId="23" borderId="54" xfId="0" applyFont="1" applyFill="1" applyBorder="1" applyAlignment="1">
      <alignment vertical="center" wrapText="1"/>
    </xf>
    <xf numFmtId="0" fontId="47" fillId="23" borderId="53" xfId="0" applyFont="1" applyFill="1" applyBorder="1" applyAlignment="1">
      <alignment vertical="center" wrapText="1"/>
    </xf>
    <xf numFmtId="0" fontId="47" fillId="23" borderId="8" xfId="0" applyFont="1" applyFill="1" applyBorder="1" applyAlignment="1">
      <alignment vertical="center" wrapText="1"/>
    </xf>
    <xf numFmtId="0" fontId="47" fillId="23" borderId="55" xfId="0" applyFont="1" applyFill="1" applyBorder="1" applyAlignment="1">
      <alignment vertical="center" wrapText="1"/>
    </xf>
    <xf numFmtId="10" fontId="31" fillId="10" borderId="41" xfId="1" applyNumberFormat="1" applyFont="1" applyFill="1" applyBorder="1" applyAlignment="1">
      <alignment horizontal="center" vertical="center" wrapText="1"/>
    </xf>
    <xf numFmtId="0" fontId="24" fillId="23" borderId="54" xfId="0" applyFont="1" applyFill="1" applyBorder="1" applyAlignment="1">
      <alignment vertical="center" wrapText="1"/>
    </xf>
    <xf numFmtId="0" fontId="24" fillId="23" borderId="53" xfId="0" applyFont="1" applyFill="1" applyBorder="1" applyAlignment="1">
      <alignment vertical="center" wrapText="1"/>
    </xf>
    <xf numFmtId="164" fontId="29" fillId="3" borderId="61" xfId="0" applyNumberFormat="1" applyFont="1" applyFill="1" applyBorder="1" applyAlignment="1">
      <alignment horizontal="center" vertical="center" wrapText="1"/>
    </xf>
    <xf numFmtId="164" fontId="29" fillId="3" borderId="62" xfId="0" applyNumberFormat="1" applyFont="1" applyFill="1" applyBorder="1" applyAlignment="1">
      <alignment horizontal="center" vertical="center" wrapText="1"/>
    </xf>
    <xf numFmtId="3" fontId="15" fillId="9" borderId="8" xfId="0" applyNumberFormat="1" applyFont="1" applyFill="1" applyBorder="1" applyAlignment="1" applyProtection="1">
      <alignment horizontal="center" vertical="center" wrapText="1"/>
      <protection locked="0"/>
    </xf>
    <xf numFmtId="3" fontId="15" fillId="9" borderId="11" xfId="0" applyNumberFormat="1" applyFont="1" applyFill="1" applyBorder="1" applyAlignment="1" applyProtection="1">
      <alignment horizontal="center" vertical="center" wrapText="1"/>
      <protection locked="0"/>
    </xf>
    <xf numFmtId="10" fontId="31" fillId="10" borderId="8" xfId="1" applyNumberFormat="1" applyFont="1" applyFill="1" applyBorder="1" applyAlignment="1">
      <alignment horizontal="center" vertical="center" wrapText="1"/>
    </xf>
    <xf numFmtId="10" fontId="31" fillId="10" borderId="11" xfId="1" applyNumberFormat="1" applyFont="1" applyFill="1" applyBorder="1" applyAlignment="1">
      <alignment horizontal="center" vertical="center" wrapText="1"/>
    </xf>
    <xf numFmtId="0" fontId="24" fillId="23" borderId="8" xfId="0" applyFont="1" applyFill="1" applyBorder="1" applyAlignment="1">
      <alignment vertical="center" wrapText="1"/>
    </xf>
    <xf numFmtId="0" fontId="24" fillId="23" borderId="55" xfId="0" applyFont="1" applyFill="1" applyBorder="1" applyAlignment="1">
      <alignment vertical="center" wrapText="1"/>
    </xf>
    <xf numFmtId="0" fontId="32" fillId="9" borderId="57" xfId="0" applyFont="1" applyFill="1" applyBorder="1" applyAlignment="1" applyProtection="1">
      <alignment horizontal="center" vertical="center" wrapText="1"/>
      <protection locked="0"/>
    </xf>
    <xf numFmtId="0" fontId="32" fillId="9" borderId="57" xfId="0" applyFont="1" applyFill="1" applyBorder="1" applyAlignment="1" applyProtection="1">
      <alignment horizontal="center" vertical="center"/>
      <protection locked="0"/>
    </xf>
    <xf numFmtId="0" fontId="32" fillId="9" borderId="0" xfId="0" applyFont="1" applyFill="1" applyAlignment="1" applyProtection="1">
      <alignment horizontal="center" vertical="center"/>
      <protection locked="0"/>
    </xf>
    <xf numFmtId="0" fontId="28" fillId="8" borderId="31" xfId="0" applyFont="1" applyFill="1" applyBorder="1" applyAlignment="1" applyProtection="1">
      <alignment horizontal="center" vertical="center"/>
      <protection locked="0"/>
    </xf>
    <xf numFmtId="0" fontId="28" fillId="8" borderId="10" xfId="0" applyFont="1" applyFill="1" applyBorder="1" applyAlignment="1" applyProtection="1">
      <alignment horizontal="center" vertical="center"/>
      <protection locked="0"/>
    </xf>
    <xf numFmtId="165" fontId="29" fillId="3" borderId="46" xfId="0" applyNumberFormat="1" applyFont="1" applyFill="1" applyBorder="1" applyAlignment="1" applyProtection="1">
      <alignment horizontal="center" vertical="center" wrapText="1"/>
      <protection hidden="1"/>
    </xf>
    <xf numFmtId="165" fontId="29" fillId="3" borderId="7" xfId="0" applyNumberFormat="1" applyFont="1" applyFill="1" applyBorder="1" applyAlignment="1" applyProtection="1">
      <alignment horizontal="center" vertical="center" wrapText="1"/>
      <protection hidden="1"/>
    </xf>
    <xf numFmtId="164" fontId="35" fillId="0" borderId="10" xfId="1" applyNumberFormat="1" applyFont="1" applyFill="1" applyBorder="1" applyAlignment="1" applyProtection="1">
      <alignment horizontal="center" vertical="center" wrapText="1"/>
      <protection locked="0"/>
    </xf>
    <xf numFmtId="164" fontId="35" fillId="0" borderId="27" xfId="1" applyNumberFormat="1" applyFont="1" applyFill="1" applyBorder="1" applyAlignment="1" applyProtection="1">
      <alignment horizontal="center" vertical="center" wrapText="1"/>
      <protection locked="0"/>
    </xf>
    <xf numFmtId="164" fontId="35" fillId="0" borderId="1" xfId="1" applyNumberFormat="1" applyFont="1" applyFill="1" applyBorder="1" applyAlignment="1" applyProtection="1">
      <alignment horizontal="center" vertical="center" wrapText="1"/>
      <protection locked="0"/>
    </xf>
    <xf numFmtId="164" fontId="35" fillId="0" borderId="28" xfId="1" applyNumberFormat="1" applyFont="1" applyFill="1" applyBorder="1" applyAlignment="1" applyProtection="1">
      <alignment horizontal="center" vertical="center" wrapText="1"/>
      <protection locked="0"/>
    </xf>
    <xf numFmtId="164" fontId="35" fillId="9" borderId="23" xfId="1" applyNumberFormat="1" applyFont="1" applyFill="1" applyBorder="1" applyAlignment="1" applyProtection="1">
      <alignment horizontal="center" vertical="center" wrapText="1"/>
      <protection locked="0"/>
    </xf>
    <xf numFmtId="164" fontId="35" fillId="9" borderId="10" xfId="1" applyNumberFormat="1" applyFont="1" applyFill="1" applyBorder="1" applyAlignment="1" applyProtection="1">
      <alignment horizontal="center" vertical="center" wrapText="1"/>
      <protection locked="0"/>
    </xf>
    <xf numFmtId="164" fontId="35" fillId="9" borderId="27" xfId="1" applyNumberFormat="1" applyFont="1" applyFill="1" applyBorder="1" applyAlignment="1" applyProtection="1">
      <alignment horizontal="center" vertical="center" wrapText="1"/>
      <protection locked="0"/>
    </xf>
    <xf numFmtId="164" fontId="35" fillId="9" borderId="24" xfId="1" applyNumberFormat="1" applyFont="1" applyFill="1" applyBorder="1" applyAlignment="1" applyProtection="1">
      <alignment horizontal="center" vertical="center" wrapText="1"/>
      <protection locked="0"/>
    </xf>
    <xf numFmtId="164" fontId="35" fillId="9" borderId="1" xfId="1" applyNumberFormat="1" applyFont="1" applyFill="1" applyBorder="1" applyAlignment="1" applyProtection="1">
      <alignment horizontal="center" vertical="center" wrapText="1"/>
      <protection locked="0"/>
    </xf>
    <xf numFmtId="164" fontId="35" fillId="9" borderId="28" xfId="1" applyNumberFormat="1" applyFont="1" applyFill="1" applyBorder="1" applyAlignment="1" applyProtection="1">
      <alignment horizontal="center" vertical="center" wrapText="1"/>
      <protection locked="0"/>
    </xf>
    <xf numFmtId="0" fontId="24" fillId="23" borderId="13" xfId="0" applyFont="1" applyFill="1" applyBorder="1" applyAlignment="1">
      <alignment vertical="center" wrapText="1"/>
    </xf>
    <xf numFmtId="0" fontId="24" fillId="23" borderId="60" xfId="0" applyFont="1" applyFill="1" applyBorder="1" applyAlignment="1">
      <alignment vertical="center" wrapText="1"/>
    </xf>
    <xf numFmtId="0" fontId="32" fillId="0" borderId="56" xfId="0" applyFont="1" applyBorder="1" applyAlignment="1" applyProtection="1">
      <alignment horizontal="center" vertical="center" wrapText="1" shrinkToFit="1"/>
      <protection locked="0"/>
    </xf>
    <xf numFmtId="0" fontId="34" fillId="4" borderId="33" xfId="0" applyFont="1" applyFill="1" applyBorder="1" applyAlignment="1" applyProtection="1">
      <alignment horizontal="center" vertical="center" wrapText="1"/>
      <protection locked="0"/>
    </xf>
    <xf numFmtId="0" fontId="34" fillId="4" borderId="30" xfId="0" applyFont="1" applyFill="1" applyBorder="1" applyAlignment="1" applyProtection="1">
      <alignment horizontal="center" vertical="center" wrapText="1"/>
      <protection locked="0"/>
    </xf>
    <xf numFmtId="0" fontId="34" fillId="4" borderId="26" xfId="0" applyFont="1" applyFill="1" applyBorder="1" applyAlignment="1" applyProtection="1">
      <alignment horizontal="center" vertical="center" wrapText="1"/>
      <protection locked="0"/>
    </xf>
    <xf numFmtId="0" fontId="42" fillId="26" borderId="0" xfId="0" applyFont="1" applyFill="1" applyAlignment="1" applyProtection="1">
      <alignment horizontal="center" vertical="center" wrapText="1"/>
      <protection locked="0"/>
    </xf>
    <xf numFmtId="0" fontId="42" fillId="26" borderId="39" xfId="0" applyFont="1" applyFill="1" applyBorder="1" applyAlignment="1" applyProtection="1">
      <alignment horizontal="center" vertical="center" wrapText="1"/>
      <protection locked="0"/>
    </xf>
    <xf numFmtId="0" fontId="32" fillId="5" borderId="8" xfId="0" applyFont="1" applyFill="1" applyBorder="1" applyAlignment="1" applyProtection="1">
      <alignment horizontal="center" vertical="center" wrapText="1"/>
      <protection locked="0"/>
    </xf>
    <xf numFmtId="0" fontId="32" fillId="5" borderId="11" xfId="0" applyFont="1" applyFill="1" applyBorder="1" applyAlignment="1" applyProtection="1">
      <alignment horizontal="center" vertical="center" wrapText="1"/>
      <protection locked="0"/>
    </xf>
    <xf numFmtId="0" fontId="34" fillId="16" borderId="44" xfId="5" applyFont="1" applyFill="1" applyBorder="1" applyAlignment="1">
      <alignment horizontal="center" vertical="center" wrapText="1" shrinkToFit="1"/>
    </xf>
    <xf numFmtId="0" fontId="34" fillId="16" borderId="0" xfId="5" applyFont="1" applyFill="1" applyAlignment="1">
      <alignment horizontal="center" vertical="center" wrapText="1" shrinkToFit="1"/>
    </xf>
    <xf numFmtId="0" fontId="34" fillId="16" borderId="39" xfId="5" applyFont="1" applyFill="1" applyBorder="1" applyAlignment="1">
      <alignment horizontal="center" vertical="center" wrapText="1" shrinkToFit="1"/>
    </xf>
    <xf numFmtId="0" fontId="27" fillId="0" borderId="0" xfId="0" applyFont="1" applyAlignment="1" applyProtection="1">
      <alignment horizontal="center" vertical="center"/>
      <protection locked="0"/>
    </xf>
    <xf numFmtId="0" fontId="39" fillId="0" borderId="3" xfId="0" applyFont="1" applyBorder="1" applyAlignment="1" applyProtection="1">
      <alignment horizontal="justify" vertical="center" wrapText="1"/>
      <protection locked="0"/>
    </xf>
    <xf numFmtId="0" fontId="39" fillId="0" borderId="6" xfId="0" applyFont="1" applyBorder="1" applyAlignment="1" applyProtection="1">
      <alignment horizontal="justify" vertical="center" wrapText="1"/>
      <protection locked="0"/>
    </xf>
    <xf numFmtId="10" fontId="39" fillId="0" borderId="36" xfId="1" applyNumberFormat="1" applyFont="1" applyFill="1" applyBorder="1" applyAlignment="1" applyProtection="1">
      <alignment horizontal="center" vertical="center" wrapText="1"/>
      <protection locked="0"/>
    </xf>
    <xf numFmtId="10" fontId="39" fillId="0" borderId="16" xfId="1" applyNumberFormat="1" applyFont="1" applyFill="1" applyBorder="1" applyAlignment="1" applyProtection="1">
      <alignment horizontal="center" vertical="center" wrapText="1"/>
      <protection locked="0"/>
    </xf>
    <xf numFmtId="10" fontId="37" fillId="3" borderId="4" xfId="0" applyNumberFormat="1" applyFont="1" applyFill="1" applyBorder="1" applyAlignment="1">
      <alignment horizontal="center" vertical="center" wrapText="1"/>
    </xf>
    <xf numFmtId="10" fontId="37" fillId="3" borderId="7" xfId="0" applyNumberFormat="1" applyFont="1" applyFill="1" applyBorder="1" applyAlignment="1">
      <alignment horizontal="center" vertical="center" wrapText="1"/>
    </xf>
    <xf numFmtId="10" fontId="27" fillId="24" borderId="4" xfId="0" applyNumberFormat="1" applyFont="1" applyFill="1" applyBorder="1" applyAlignment="1">
      <alignment horizontal="center" vertical="center" wrapText="1"/>
    </xf>
    <xf numFmtId="10" fontId="27" fillId="24" borderId="7" xfId="0" applyNumberFormat="1" applyFont="1" applyFill="1" applyBorder="1" applyAlignment="1">
      <alignment horizontal="center" vertical="center" wrapText="1"/>
    </xf>
    <xf numFmtId="10" fontId="27" fillId="3" borderId="4" xfId="0" applyNumberFormat="1" applyFont="1" applyFill="1" applyBorder="1" applyAlignment="1">
      <alignment horizontal="center" vertical="center" wrapText="1"/>
    </xf>
    <xf numFmtId="10" fontId="27" fillId="3" borderId="7" xfId="0" applyNumberFormat="1" applyFont="1" applyFill="1" applyBorder="1" applyAlignment="1">
      <alignment horizontal="center" vertical="center" wrapText="1"/>
    </xf>
    <xf numFmtId="0" fontId="39" fillId="9" borderId="14" xfId="0" applyFont="1" applyFill="1" applyBorder="1" applyAlignment="1" applyProtection="1">
      <alignment horizontal="justify" vertical="center" wrapText="1"/>
      <protection locked="0"/>
    </xf>
    <xf numFmtId="0" fontId="39" fillId="9" borderId="15" xfId="0" applyFont="1" applyFill="1" applyBorder="1" applyAlignment="1" applyProtection="1">
      <alignment horizontal="justify" vertical="center" wrapText="1"/>
      <protection locked="0"/>
    </xf>
    <xf numFmtId="0" fontId="39" fillId="9" borderId="3" xfId="0" applyFont="1" applyFill="1" applyBorder="1" applyAlignment="1" applyProtection="1">
      <alignment horizontal="justify" vertical="center" wrapText="1"/>
      <protection locked="0"/>
    </xf>
    <xf numFmtId="0" fontId="39" fillId="9" borderId="6" xfId="0" applyFont="1" applyFill="1" applyBorder="1" applyAlignment="1" applyProtection="1">
      <alignment horizontal="justify" vertical="center" wrapText="1"/>
      <protection locked="0"/>
    </xf>
    <xf numFmtId="0" fontId="47" fillId="23" borderId="60" xfId="0" applyFont="1" applyFill="1" applyBorder="1" applyAlignment="1">
      <alignment vertical="center" wrapText="1"/>
    </xf>
    <xf numFmtId="0" fontId="29" fillId="9" borderId="58" xfId="0" applyFont="1" applyFill="1" applyBorder="1" applyAlignment="1" applyProtection="1">
      <alignment horizontal="center" vertical="center" wrapText="1"/>
      <protection locked="0"/>
    </xf>
    <xf numFmtId="0" fontId="29" fillId="9" borderId="59" xfId="0" applyFont="1" applyFill="1" applyBorder="1" applyAlignment="1" applyProtection="1">
      <alignment horizontal="center" vertical="center" wrapText="1"/>
      <protection locked="0"/>
    </xf>
    <xf numFmtId="0" fontId="47" fillId="23" borderId="13" xfId="0" applyFont="1" applyFill="1" applyBorder="1" applyAlignment="1">
      <alignment vertical="center" wrapText="1"/>
    </xf>
    <xf numFmtId="0" fontId="24" fillId="23" borderId="52" xfId="0" applyFont="1" applyFill="1" applyBorder="1" applyAlignment="1">
      <alignment vertical="center" wrapText="1"/>
    </xf>
    <xf numFmtId="0" fontId="27" fillId="0" borderId="8"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36" fillId="18" borderId="14" xfId="0" applyFont="1" applyFill="1" applyBorder="1" applyAlignment="1" applyProtection="1">
      <alignment horizontal="center" vertical="center" wrapText="1"/>
      <protection locked="0"/>
    </xf>
    <xf numFmtId="0" fontId="36" fillId="18" borderId="15" xfId="0" applyFont="1" applyFill="1" applyBorder="1" applyAlignment="1" applyProtection="1">
      <alignment horizontal="center" vertical="center" wrapText="1"/>
      <protection locked="0"/>
    </xf>
    <xf numFmtId="0" fontId="39" fillId="0" borderId="9" xfId="0" applyFont="1" applyBorder="1" applyAlignment="1" applyProtection="1">
      <alignment horizontal="justify" vertical="center" wrapText="1"/>
      <protection locked="0"/>
    </xf>
    <xf numFmtId="0" fontId="39" fillId="0" borderId="12" xfId="0" applyFont="1" applyBorder="1" applyAlignment="1" applyProtection="1">
      <alignment horizontal="justify" vertical="center" wrapText="1"/>
      <protection locked="0"/>
    </xf>
    <xf numFmtId="164" fontId="39" fillId="0" borderId="35" xfId="1" applyNumberFormat="1" applyFont="1" applyFill="1" applyBorder="1" applyAlignment="1" applyProtection="1">
      <alignment horizontal="center" vertical="center" wrapText="1"/>
      <protection locked="0"/>
    </xf>
    <xf numFmtId="164" fontId="39" fillId="0" borderId="16" xfId="1" applyNumberFormat="1" applyFont="1" applyFill="1" applyBorder="1" applyAlignment="1" applyProtection="1">
      <alignment horizontal="center" vertical="center" wrapText="1"/>
      <protection locked="0"/>
    </xf>
    <xf numFmtId="0" fontId="36" fillId="18" borderId="9" xfId="0" applyFont="1" applyFill="1" applyBorder="1" applyAlignment="1" applyProtection="1">
      <alignment horizontal="center" vertical="center" wrapText="1"/>
      <protection locked="0"/>
    </xf>
    <xf numFmtId="0" fontId="36" fillId="18" borderId="12" xfId="0" applyFont="1" applyFill="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36" fillId="18" borderId="18" xfId="0" applyFont="1" applyFill="1" applyBorder="1" applyAlignment="1" applyProtection="1">
      <alignment horizontal="center" vertical="center" wrapText="1"/>
      <protection locked="0"/>
    </xf>
    <xf numFmtId="0" fontId="39" fillId="0" borderId="18" xfId="0" applyFont="1" applyBorder="1" applyAlignment="1" applyProtection="1">
      <alignment horizontal="justify" vertical="center" wrapText="1"/>
      <protection locked="0"/>
    </xf>
    <xf numFmtId="0" fontId="39" fillId="0" borderId="17" xfId="0" applyFont="1" applyBorder="1" applyAlignment="1" applyProtection="1">
      <alignment horizontal="justify" vertical="center" wrapText="1"/>
      <protection locked="0"/>
    </xf>
    <xf numFmtId="164" fontId="35" fillId="0" borderId="31" xfId="1" applyNumberFormat="1" applyFont="1" applyFill="1" applyBorder="1" applyAlignment="1" applyProtection="1">
      <alignment horizontal="center" vertical="center" wrapText="1"/>
      <protection locked="0"/>
    </xf>
    <xf numFmtId="164" fontId="35" fillId="0" borderId="25" xfId="1" applyNumberFormat="1" applyFont="1" applyFill="1" applyBorder="1" applyAlignment="1" applyProtection="1">
      <alignment horizontal="center" vertical="center" wrapText="1"/>
      <protection locked="0"/>
    </xf>
    <xf numFmtId="164" fontId="35" fillId="0" borderId="32" xfId="1" applyNumberFormat="1" applyFont="1" applyFill="1" applyBorder="1" applyAlignment="1" applyProtection="1">
      <alignment horizontal="center" vertical="center" wrapText="1"/>
      <protection locked="0"/>
    </xf>
    <xf numFmtId="164" fontId="35" fillId="0" borderId="26" xfId="1" applyNumberFormat="1" applyFont="1" applyFill="1" applyBorder="1" applyAlignment="1" applyProtection="1">
      <alignment horizontal="center" vertical="center" wrapText="1"/>
      <protection locked="0"/>
    </xf>
    <xf numFmtId="10" fontId="27" fillId="3" borderId="46" xfId="0" applyNumberFormat="1" applyFont="1" applyFill="1" applyBorder="1" applyAlignment="1" applyProtection="1">
      <alignment horizontal="center" vertical="center" wrapText="1"/>
      <protection hidden="1"/>
    </xf>
    <xf numFmtId="10" fontId="27" fillId="3" borderId="7" xfId="0" applyNumberFormat="1" applyFont="1" applyFill="1" applyBorder="1" applyAlignment="1" applyProtection="1">
      <alignment horizontal="center" vertical="center" wrapText="1"/>
      <protection hidden="1"/>
    </xf>
    <xf numFmtId="0" fontId="36" fillId="14" borderId="29" xfId="0" applyFont="1" applyFill="1" applyBorder="1" applyAlignment="1" applyProtection="1">
      <alignment horizontal="center" vertical="center" wrapText="1"/>
      <protection locked="0"/>
    </xf>
    <xf numFmtId="0" fontId="36" fillId="14" borderId="30" xfId="0" applyFont="1" applyFill="1" applyBorder="1" applyAlignment="1" applyProtection="1">
      <alignment horizontal="center" vertical="center" wrapText="1"/>
      <protection locked="0"/>
    </xf>
    <xf numFmtId="0" fontId="42" fillId="6" borderId="0" xfId="0" applyFont="1" applyFill="1" applyAlignment="1" applyProtection="1">
      <alignment horizontal="center" vertical="center"/>
      <protection locked="0"/>
    </xf>
    <xf numFmtId="0" fontId="28" fillId="8" borderId="25" xfId="0" applyFont="1" applyFill="1" applyBorder="1" applyAlignment="1" applyProtection="1">
      <alignment horizontal="center" vertical="center"/>
      <protection locked="0"/>
    </xf>
    <xf numFmtId="0" fontId="36" fillId="7" borderId="31" xfId="0" applyFont="1" applyFill="1" applyBorder="1" applyAlignment="1" applyProtection="1">
      <alignment horizontal="center" vertical="center"/>
      <protection locked="0"/>
    </xf>
    <xf numFmtId="0" fontId="36" fillId="7" borderId="10" xfId="0" applyFont="1" applyFill="1" applyBorder="1" applyAlignment="1" applyProtection="1">
      <alignment horizontal="center" vertical="center"/>
      <protection locked="0"/>
    </xf>
    <xf numFmtId="0" fontId="36" fillId="7" borderId="25" xfId="0" applyFont="1" applyFill="1" applyBorder="1" applyAlignment="1" applyProtection="1">
      <alignment horizontal="center" vertical="center"/>
      <protection locked="0"/>
    </xf>
    <xf numFmtId="10" fontId="34" fillId="6" borderId="31" xfId="0" applyNumberFormat="1" applyFont="1" applyFill="1" applyBorder="1" applyAlignment="1">
      <alignment horizontal="center" vertical="center"/>
    </xf>
    <xf numFmtId="10" fontId="34" fillId="6" borderId="32" xfId="0" applyNumberFormat="1" applyFont="1" applyFill="1" applyBorder="1" applyAlignment="1">
      <alignment horizontal="center" vertical="center"/>
    </xf>
    <xf numFmtId="10" fontId="34" fillId="6" borderId="8" xfId="0" applyNumberFormat="1" applyFont="1" applyFill="1" applyBorder="1" applyAlignment="1">
      <alignment horizontal="center" vertical="center"/>
    </xf>
    <xf numFmtId="10" fontId="34" fillId="6" borderId="11" xfId="0" applyNumberFormat="1" applyFont="1" applyFill="1" applyBorder="1" applyAlignment="1">
      <alignment horizontal="center" vertical="center"/>
    </xf>
    <xf numFmtId="0" fontId="31" fillId="16" borderId="47" xfId="5" applyFont="1" applyFill="1" applyBorder="1" applyAlignment="1">
      <alignment horizontal="center" vertical="center" wrapText="1" shrinkToFit="1"/>
    </xf>
    <xf numFmtId="0" fontId="31" fillId="16" borderId="48" xfId="5" applyFont="1" applyFill="1" applyBorder="1" applyAlignment="1">
      <alignment horizontal="center" vertical="center" wrapText="1" shrinkToFit="1"/>
    </xf>
    <xf numFmtId="0" fontId="31" fillId="16" borderId="49" xfId="5" applyFont="1" applyFill="1" applyBorder="1" applyAlignment="1">
      <alignment horizontal="center" vertical="center" wrapText="1" shrinkToFit="1"/>
    </xf>
    <xf numFmtId="0" fontId="28" fillId="16" borderId="47" xfId="5" applyFont="1" applyFill="1" applyBorder="1" applyAlignment="1">
      <alignment horizontal="center" vertical="center" wrapText="1" shrinkToFit="1"/>
    </xf>
    <xf numFmtId="0" fontId="28" fillId="16" borderId="48" xfId="5" applyFont="1" applyFill="1" applyBorder="1" applyAlignment="1">
      <alignment horizontal="center" vertical="center" wrapText="1" shrinkToFit="1"/>
    </xf>
    <xf numFmtId="0" fontId="28" fillId="16" borderId="49" xfId="5" applyFont="1" applyFill="1" applyBorder="1" applyAlignment="1">
      <alignment horizontal="center" vertical="center" wrapText="1" shrinkToFit="1"/>
    </xf>
    <xf numFmtId="0" fontId="40" fillId="9" borderId="0" xfId="0" applyFont="1" applyFill="1" applyAlignment="1" applyProtection="1">
      <alignment horizontal="left" vertical="center"/>
      <protection locked="0"/>
    </xf>
    <xf numFmtId="0" fontId="40" fillId="23" borderId="0" xfId="0" applyFont="1" applyFill="1" applyAlignment="1" applyProtection="1">
      <alignment horizontal="center" vertical="center"/>
      <protection locked="0"/>
    </xf>
    <xf numFmtId="0" fontId="36" fillId="17" borderId="25" xfId="0" applyFont="1" applyFill="1" applyBorder="1" applyAlignment="1" applyProtection="1">
      <alignment horizontal="center" vertical="center" wrapText="1"/>
      <protection locked="0"/>
    </xf>
    <xf numFmtId="0" fontId="36" fillId="17" borderId="39" xfId="0" applyFont="1" applyFill="1" applyBorder="1" applyAlignment="1" applyProtection="1">
      <alignment horizontal="center" vertical="center" wrapText="1"/>
      <protection locked="0"/>
    </xf>
    <xf numFmtId="0" fontId="36" fillId="17" borderId="26" xfId="0" applyFont="1" applyFill="1" applyBorder="1" applyAlignment="1" applyProtection="1">
      <alignment horizontal="center" vertical="center" wrapText="1"/>
      <protection locked="0"/>
    </xf>
    <xf numFmtId="0" fontId="32" fillId="13" borderId="1" xfId="0" applyFont="1" applyFill="1" applyBorder="1" applyAlignment="1" applyProtection="1">
      <alignment horizontal="center" vertical="center"/>
      <protection locked="0"/>
    </xf>
    <xf numFmtId="0" fontId="32" fillId="13" borderId="26" xfId="0" applyFont="1" applyFill="1" applyBorder="1" applyAlignment="1" applyProtection="1">
      <alignment horizontal="center" vertical="center"/>
      <protection locked="0"/>
    </xf>
    <xf numFmtId="0" fontId="34" fillId="4" borderId="32" xfId="0" applyFont="1" applyFill="1" applyBorder="1" applyAlignment="1" applyProtection="1">
      <alignment horizontal="center" vertical="center" wrapText="1"/>
      <protection locked="0"/>
    </xf>
    <xf numFmtId="0" fontId="34" fillId="4" borderId="1" xfId="0" applyFont="1" applyFill="1" applyBorder="1" applyAlignment="1" applyProtection="1">
      <alignment horizontal="center" vertical="center" wrapText="1"/>
      <protection locked="0"/>
    </xf>
    <xf numFmtId="0" fontId="28" fillId="19" borderId="30" xfId="0" applyFont="1" applyFill="1" applyBorder="1" applyAlignment="1" applyProtection="1">
      <alignment horizontal="center" vertical="center" wrapText="1"/>
      <protection locked="0"/>
    </xf>
    <xf numFmtId="0" fontId="36" fillId="14" borderId="34" xfId="0" applyFont="1" applyFill="1" applyBorder="1" applyAlignment="1" applyProtection="1">
      <alignment horizontal="center" vertical="center" wrapText="1"/>
      <protection locked="0"/>
    </xf>
    <xf numFmtId="0" fontId="39" fillId="9" borderId="9" xfId="0" applyFont="1" applyFill="1" applyBorder="1" applyAlignment="1" applyProtection="1">
      <alignment horizontal="justify" vertical="center" wrapText="1"/>
      <protection locked="0"/>
    </xf>
    <xf numFmtId="0" fontId="39" fillId="9" borderId="12" xfId="0" applyFont="1" applyFill="1" applyBorder="1" applyAlignment="1" applyProtection="1">
      <alignment horizontal="justify" vertical="center" wrapText="1"/>
      <protection locked="0"/>
    </xf>
    <xf numFmtId="0" fontId="39" fillId="0" borderId="14" xfId="0" applyFont="1" applyBorder="1" applyAlignment="1" applyProtection="1">
      <alignment horizontal="justify" vertical="center" wrapText="1"/>
      <protection locked="0"/>
    </xf>
    <xf numFmtId="0" fontId="39" fillId="0" borderId="15" xfId="0" applyFont="1" applyBorder="1" applyAlignment="1" applyProtection="1">
      <alignment horizontal="justify" vertical="center" wrapText="1"/>
      <protection locked="0"/>
    </xf>
    <xf numFmtId="0" fontId="47" fillId="23" borderId="52" xfId="0" applyFont="1" applyFill="1" applyBorder="1" applyAlignment="1">
      <alignment vertical="center" wrapText="1"/>
    </xf>
    <xf numFmtId="0" fontId="34" fillId="6" borderId="32" xfId="0" applyFont="1" applyFill="1" applyBorder="1" applyAlignment="1" applyProtection="1">
      <alignment horizontal="center" vertical="center"/>
      <protection locked="0"/>
    </xf>
    <xf numFmtId="0" fontId="34" fillId="6" borderId="1" xfId="0" applyFont="1" applyFill="1" applyBorder="1" applyAlignment="1" applyProtection="1">
      <alignment horizontal="center" vertical="center"/>
      <protection locked="0"/>
    </xf>
    <xf numFmtId="0" fontId="28" fillId="19" borderId="33" xfId="0" applyFont="1" applyFill="1" applyBorder="1" applyAlignment="1" applyProtection="1">
      <alignment horizontal="center" vertical="center" wrapText="1"/>
      <protection locked="0"/>
    </xf>
    <xf numFmtId="0" fontId="28" fillId="19" borderId="40" xfId="0" applyFont="1" applyFill="1" applyBorder="1" applyAlignment="1" applyProtection="1">
      <alignment horizontal="center" vertical="center" wrapText="1"/>
      <protection locked="0"/>
    </xf>
    <xf numFmtId="0" fontId="36" fillId="7" borderId="33" xfId="0" applyFont="1" applyFill="1" applyBorder="1" applyAlignment="1" applyProtection="1">
      <alignment horizontal="center" vertical="center"/>
      <protection locked="0"/>
    </xf>
    <xf numFmtId="0" fontId="36" fillId="7" borderId="30" xfId="0" applyFont="1" applyFill="1" applyBorder="1" applyAlignment="1" applyProtection="1">
      <alignment horizontal="center" vertical="center"/>
      <protection locked="0"/>
    </xf>
    <xf numFmtId="0" fontId="36" fillId="7" borderId="34" xfId="0" applyFont="1" applyFill="1" applyBorder="1" applyAlignment="1" applyProtection="1">
      <alignment horizontal="center" vertical="center"/>
      <protection locked="0"/>
    </xf>
    <xf numFmtId="10" fontId="27" fillId="3" borderId="61" xfId="0" applyNumberFormat="1" applyFont="1" applyFill="1" applyBorder="1" applyAlignment="1">
      <alignment horizontal="center" vertical="center" wrapText="1"/>
    </xf>
    <xf numFmtId="10" fontId="27" fillId="3" borderId="62" xfId="0" applyNumberFormat="1" applyFont="1" applyFill="1" applyBorder="1" applyAlignment="1">
      <alignment horizontal="center" vertical="center" wrapText="1"/>
    </xf>
    <xf numFmtId="3" fontId="30" fillId="7" borderId="3" xfId="0" applyNumberFormat="1" applyFont="1" applyFill="1" applyBorder="1" applyAlignment="1" applyProtection="1">
      <alignment horizontal="center" vertical="center" wrapText="1"/>
      <protection locked="0"/>
    </xf>
    <xf numFmtId="3" fontId="30" fillId="7" borderId="5" xfId="0" applyNumberFormat="1" applyFont="1" applyFill="1" applyBorder="1" applyAlignment="1" applyProtection="1">
      <alignment horizontal="center" vertical="center" wrapText="1"/>
      <protection locked="0"/>
    </xf>
  </cellXfs>
  <cellStyles count="6">
    <cellStyle name="Normal" xfId="0" builtinId="0"/>
    <cellStyle name="Normal 2" xfId="5" xr:uid="{00000000-0005-0000-0000-000001000000}"/>
    <cellStyle name="Normal 3" xfId="2" xr:uid="{00000000-0005-0000-0000-000002000000}"/>
    <cellStyle name="Normal 3 2" xfId="3" xr:uid="{00000000-0005-0000-0000-000003000000}"/>
    <cellStyle name="Porcentaje" xfId="1" builtinId="5"/>
    <cellStyle name="Porcentaje 3" xfId="4"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8D4A8"/>
      <color rgb="FF850909"/>
      <color rgb="FFBC1097"/>
      <color rgb="FF1B5542"/>
      <color rgb="FFB0DEBE"/>
      <color rgb="FFE7E5E7"/>
      <color rgb="FFFF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4419600</xdr:colOff>
      <xdr:row>3</xdr:row>
      <xdr:rowOff>228600</xdr:rowOff>
    </xdr:to>
    <xdr:pic>
      <xdr:nvPicPr>
        <xdr:cNvPr id="21" name="22 Imagen">
          <a:extLst>
            <a:ext uri="{FF2B5EF4-FFF2-40B4-BE49-F238E27FC236}">
              <a16:creationId xmlns:a16="http://schemas.microsoft.com/office/drawing/2014/main" id="{00000000-0008-0000-0100-000015000000}"/>
            </a:ext>
          </a:extLst>
        </xdr:cNvPr>
        <xdr:cNvPicPr/>
      </xdr:nvPicPr>
      <xdr:blipFill>
        <a:blip xmlns:r="http://schemas.openxmlformats.org/officeDocument/2006/relationships" r:embed="rId1"/>
        <a:stretch>
          <a:fillRect/>
        </a:stretch>
      </xdr:blipFill>
      <xdr:spPr>
        <a:xfrm>
          <a:off x="190500" y="76200"/>
          <a:ext cx="12839700" cy="3581400"/>
        </a:xfrm>
        <a:prstGeom prst="rect">
          <a:avLst/>
        </a:prstGeom>
      </xdr:spPr>
    </xdr:pic>
    <xdr:clientData/>
  </xdr:twoCellAnchor>
  <xdr:twoCellAnchor>
    <xdr:from>
      <xdr:col>45</xdr:col>
      <xdr:colOff>1524000</xdr:colOff>
      <xdr:row>6</xdr:row>
      <xdr:rowOff>609600</xdr:rowOff>
    </xdr:from>
    <xdr:to>
      <xdr:col>45</xdr:col>
      <xdr:colOff>2567328</xdr:colOff>
      <xdr:row>7</xdr:row>
      <xdr:rowOff>1313769</xdr:rowOff>
    </xdr:to>
    <xdr:sp macro="" textlink="">
      <xdr:nvSpPr>
        <xdr:cNvPr id="13" name="Flecha abajo 12">
          <a:extLst>
            <a:ext uri="{FF2B5EF4-FFF2-40B4-BE49-F238E27FC236}">
              <a16:creationId xmlns:a16="http://schemas.microsoft.com/office/drawing/2014/main" id="{00000000-0008-0000-0100-00000D000000}"/>
            </a:ext>
          </a:extLst>
        </xdr:cNvPr>
        <xdr:cNvSpPr/>
      </xdr:nvSpPr>
      <xdr:spPr>
        <a:xfrm>
          <a:off x="172745400" y="7543800"/>
          <a:ext cx="1043328" cy="1847169"/>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53</xdr:col>
      <xdr:colOff>7620000</xdr:colOff>
      <xdr:row>6</xdr:row>
      <xdr:rowOff>438150</xdr:rowOff>
    </xdr:from>
    <xdr:to>
      <xdr:col>53</xdr:col>
      <xdr:colOff>8663328</xdr:colOff>
      <xdr:row>7</xdr:row>
      <xdr:rowOff>1142319</xdr:rowOff>
    </xdr:to>
    <xdr:sp macro="" textlink="">
      <xdr:nvSpPr>
        <xdr:cNvPr id="15" name="Flecha abajo 14">
          <a:extLst>
            <a:ext uri="{FF2B5EF4-FFF2-40B4-BE49-F238E27FC236}">
              <a16:creationId xmlns:a16="http://schemas.microsoft.com/office/drawing/2014/main" id="{00000000-0008-0000-0100-00000F000000}"/>
            </a:ext>
          </a:extLst>
        </xdr:cNvPr>
        <xdr:cNvSpPr/>
      </xdr:nvSpPr>
      <xdr:spPr>
        <a:xfrm>
          <a:off x="233076750" y="7391400"/>
          <a:ext cx="1043328" cy="1847169"/>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54</xdr:col>
      <xdr:colOff>7105650</xdr:colOff>
      <xdr:row>6</xdr:row>
      <xdr:rowOff>590550</xdr:rowOff>
    </xdr:from>
    <xdr:to>
      <xdr:col>54</xdr:col>
      <xdr:colOff>8148978</xdr:colOff>
      <xdr:row>7</xdr:row>
      <xdr:rowOff>1294719</xdr:rowOff>
    </xdr:to>
    <xdr:sp macro="" textlink="">
      <xdr:nvSpPr>
        <xdr:cNvPr id="6" name="Flecha abajo 14">
          <a:extLst>
            <a:ext uri="{FF2B5EF4-FFF2-40B4-BE49-F238E27FC236}">
              <a16:creationId xmlns:a16="http://schemas.microsoft.com/office/drawing/2014/main" id="{00000000-0008-0000-0100-000006000000}"/>
            </a:ext>
          </a:extLst>
        </xdr:cNvPr>
        <xdr:cNvSpPr/>
      </xdr:nvSpPr>
      <xdr:spPr>
        <a:xfrm>
          <a:off x="248278650" y="7543800"/>
          <a:ext cx="1043328" cy="1847169"/>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19</xdr:col>
      <xdr:colOff>2286000</xdr:colOff>
      <xdr:row>8</xdr:row>
      <xdr:rowOff>2819400</xdr:rowOff>
    </xdr:from>
    <xdr:to>
      <xdr:col>19</xdr:col>
      <xdr:colOff>3329328</xdr:colOff>
      <xdr:row>8</xdr:row>
      <xdr:rowOff>4666569</xdr:rowOff>
    </xdr:to>
    <xdr:sp macro="" textlink="">
      <xdr:nvSpPr>
        <xdr:cNvPr id="7" name="Flecha abajo 5">
          <a:extLst>
            <a:ext uri="{FF2B5EF4-FFF2-40B4-BE49-F238E27FC236}">
              <a16:creationId xmlns:a16="http://schemas.microsoft.com/office/drawing/2014/main" id="{00000000-0008-0000-0100-000007000000}"/>
            </a:ext>
          </a:extLst>
        </xdr:cNvPr>
        <xdr:cNvSpPr/>
      </xdr:nvSpPr>
      <xdr:spPr>
        <a:xfrm>
          <a:off x="108461175" y="12439650"/>
          <a:ext cx="1043328" cy="1847169"/>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1600200</xdr:colOff>
      <xdr:row>8</xdr:row>
      <xdr:rowOff>2895600</xdr:rowOff>
    </xdr:from>
    <xdr:to>
      <xdr:col>21</xdr:col>
      <xdr:colOff>2643528</xdr:colOff>
      <xdr:row>9</xdr:row>
      <xdr:rowOff>18369</xdr:rowOff>
    </xdr:to>
    <xdr:sp macro="" textlink="">
      <xdr:nvSpPr>
        <xdr:cNvPr id="8" name="Flecha abajo 6">
          <a:extLst>
            <a:ext uri="{FF2B5EF4-FFF2-40B4-BE49-F238E27FC236}">
              <a16:creationId xmlns:a16="http://schemas.microsoft.com/office/drawing/2014/main" id="{00000000-0008-0000-0100-000008000000}"/>
            </a:ext>
          </a:extLst>
        </xdr:cNvPr>
        <xdr:cNvSpPr/>
      </xdr:nvSpPr>
      <xdr:spPr>
        <a:xfrm>
          <a:off x="116766975" y="12515850"/>
          <a:ext cx="1043328" cy="1847169"/>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19</xdr:col>
      <xdr:colOff>0</xdr:colOff>
      <xdr:row>5</xdr:row>
      <xdr:rowOff>0</xdr:rowOff>
    </xdr:from>
    <xdr:to>
      <xdr:col>22</xdr:col>
      <xdr:colOff>3257550</xdr:colOff>
      <xdr:row>8</xdr:row>
      <xdr:rowOff>2209800</xdr:rowOff>
    </xdr:to>
    <xdr:sp macro="" textlink="">
      <xdr:nvSpPr>
        <xdr:cNvPr id="9" name="CuadroTexto 1">
          <a:extLst>
            <a:ext uri="{FF2B5EF4-FFF2-40B4-BE49-F238E27FC236}">
              <a16:creationId xmlns:a16="http://schemas.microsoft.com/office/drawing/2014/main" id="{00000000-0008-0000-0100-000009000000}"/>
            </a:ext>
          </a:extLst>
        </xdr:cNvPr>
        <xdr:cNvSpPr txBox="1"/>
      </xdr:nvSpPr>
      <xdr:spPr>
        <a:xfrm>
          <a:off x="106013250" y="5334000"/>
          <a:ext cx="16687800" cy="649605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8000" b="1">
              <a:latin typeface="Montserrat" panose="00000500000000000000" pitchFamily="2" charset="0"/>
            </a:rPr>
            <a:t>En</a:t>
          </a:r>
          <a:r>
            <a:rPr lang="es-MX" sz="8000" b="1" baseline="0">
              <a:latin typeface="Montserrat" panose="00000500000000000000" pitchFamily="2" charset="0"/>
            </a:rPr>
            <a:t> caso de realizar ajuste de meta, deberá de estar alineado al Programa Anual.</a:t>
          </a:r>
        </a:p>
        <a:p>
          <a:pPr algn="just"/>
          <a:r>
            <a:rPr lang="es-MX" sz="8000" b="1" baseline="0">
              <a:latin typeface="Montserrat" panose="00000500000000000000" pitchFamily="2" charset="0"/>
            </a:rPr>
            <a:t>Se reportará la meta "Trimestral"</a:t>
          </a:r>
          <a:endParaRPr lang="es-MX" sz="8000" b="1">
            <a:latin typeface="Montserrat" panose="00000500000000000000" pitchFamily="2" charset="0"/>
          </a:endParaRPr>
        </a:p>
      </xdr:txBody>
    </xdr:sp>
    <xdr:clientData/>
  </xdr:twoCellAnchor>
  <xdr:twoCellAnchor>
    <xdr:from>
      <xdr:col>50</xdr:col>
      <xdr:colOff>1238250</xdr:colOff>
      <xdr:row>6</xdr:row>
      <xdr:rowOff>476250</xdr:rowOff>
    </xdr:from>
    <xdr:to>
      <xdr:col>50</xdr:col>
      <xdr:colOff>2281578</xdr:colOff>
      <xdr:row>7</xdr:row>
      <xdr:rowOff>1180419</xdr:rowOff>
    </xdr:to>
    <xdr:sp macro="" textlink="">
      <xdr:nvSpPr>
        <xdr:cNvPr id="12" name="Down Arrow 2">
          <a:extLst>
            <a:ext uri="{FF2B5EF4-FFF2-40B4-BE49-F238E27FC236}">
              <a16:creationId xmlns:a16="http://schemas.microsoft.com/office/drawing/2014/main" id="{00000000-0008-0000-0100-00000C000000}"/>
            </a:ext>
            <a:ext uri="{147F2762-F138-4A5C-976F-8EAC2B608ADB}">
              <a16:predDERef xmlns:a16="http://schemas.microsoft.com/office/drawing/2014/main" pred="{00000000-0008-0000-0100-00000B000000}"/>
            </a:ext>
          </a:extLst>
        </xdr:cNvPr>
        <xdr:cNvSpPr/>
      </xdr:nvSpPr>
      <xdr:spPr>
        <a:xfrm>
          <a:off x="257327400" y="7439025"/>
          <a:ext cx="1043328" cy="1856694"/>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33"/>
  <sheetViews>
    <sheetView topLeftCell="A14" workbookViewId="0">
      <selection activeCell="C29" sqref="C29"/>
    </sheetView>
  </sheetViews>
  <sheetFormatPr baseColWidth="10" defaultColWidth="11" defaultRowHeight="15.75"/>
  <cols>
    <col min="1" max="1" width="23.125" customWidth="1"/>
  </cols>
  <sheetData>
    <row r="1" spans="1:1">
      <c r="A1" s="2" t="s">
        <v>0</v>
      </c>
    </row>
    <row r="2" spans="1:1">
      <c r="A2" s="1" t="s">
        <v>1</v>
      </c>
    </row>
    <row r="3" spans="1:1">
      <c r="A3" s="1" t="s">
        <v>2</v>
      </c>
    </row>
    <row r="4" spans="1:1">
      <c r="A4" s="1" t="s">
        <v>3</v>
      </c>
    </row>
    <row r="5" spans="1:1">
      <c r="A5" s="1" t="s">
        <v>4</v>
      </c>
    </row>
    <row r="6" spans="1:1">
      <c r="A6" s="1" t="s">
        <v>5</v>
      </c>
    </row>
    <row r="7" spans="1:1">
      <c r="A7" s="1" t="s">
        <v>6</v>
      </c>
    </row>
    <row r="8" spans="1:1">
      <c r="A8" s="1" t="s">
        <v>7</v>
      </c>
    </row>
    <row r="9" spans="1:1">
      <c r="A9" s="1" t="s">
        <v>8</v>
      </c>
    </row>
    <row r="10" spans="1:1">
      <c r="A10" s="1" t="s">
        <v>9</v>
      </c>
    </row>
    <row r="11" spans="1:1">
      <c r="A11" s="1" t="s">
        <v>10</v>
      </c>
    </row>
    <row r="12" spans="1:1">
      <c r="A12" s="1" t="s">
        <v>11</v>
      </c>
    </row>
    <row r="13" spans="1:1">
      <c r="A13" s="1" t="s">
        <v>12</v>
      </c>
    </row>
    <row r="14" spans="1:1">
      <c r="A14" s="1" t="s">
        <v>13</v>
      </c>
    </row>
    <row r="15" spans="1:1">
      <c r="A15" s="1" t="s">
        <v>14</v>
      </c>
    </row>
    <row r="16" spans="1:1">
      <c r="A16" s="1" t="s">
        <v>15</v>
      </c>
    </row>
    <row r="17" spans="1:1">
      <c r="A17" s="1" t="s">
        <v>16</v>
      </c>
    </row>
    <row r="18" spans="1:1">
      <c r="A18" s="1" t="s">
        <v>17</v>
      </c>
    </row>
    <row r="19" spans="1:1">
      <c r="A19" s="1" t="s">
        <v>18</v>
      </c>
    </row>
    <row r="20" spans="1:1">
      <c r="A20" s="1" t="s">
        <v>19</v>
      </c>
    </row>
    <row r="21" spans="1:1">
      <c r="A21" s="1" t="s">
        <v>20</v>
      </c>
    </row>
    <row r="22" spans="1:1">
      <c r="A22" s="1" t="s">
        <v>21</v>
      </c>
    </row>
    <row r="23" spans="1:1">
      <c r="A23" s="1" t="s">
        <v>22</v>
      </c>
    </row>
    <row r="24" spans="1:1">
      <c r="A24" s="1" t="s">
        <v>23</v>
      </c>
    </row>
    <row r="25" spans="1:1">
      <c r="A25" s="1" t="s">
        <v>24</v>
      </c>
    </row>
    <row r="26" spans="1:1">
      <c r="A26" s="1" t="s">
        <v>25</v>
      </c>
    </row>
    <row r="27" spans="1:1">
      <c r="A27" s="1" t="s">
        <v>26</v>
      </c>
    </row>
    <row r="28" spans="1:1">
      <c r="A28" s="1" t="s">
        <v>27</v>
      </c>
    </row>
    <row r="29" spans="1:1">
      <c r="A29" s="1" t="s">
        <v>28</v>
      </c>
    </row>
    <row r="30" spans="1:1">
      <c r="A30" s="1" t="s">
        <v>29</v>
      </c>
    </row>
    <row r="31" spans="1:1">
      <c r="A31" s="1" t="s">
        <v>30</v>
      </c>
    </row>
    <row r="32" spans="1:1">
      <c r="A32" s="1" t="s">
        <v>31</v>
      </c>
    </row>
    <row r="33" spans="1:1">
      <c r="A33" s="1"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Q40"/>
  <sheetViews>
    <sheetView showGridLines="0" tabSelected="1" zoomScale="23" zoomScaleNormal="23" workbookViewId="0">
      <pane xSplit="6" topLeftCell="AY1" activePane="topRight" state="frozen"/>
      <selection pane="topRight" activeCell="AV25" sqref="AV25:AV26"/>
    </sheetView>
  </sheetViews>
  <sheetFormatPr baseColWidth="10" defaultColWidth="0" defaultRowHeight="0" customHeight="1" zeroHeight="1"/>
  <cols>
    <col min="1" max="1" width="77.5" style="62" customWidth="1"/>
    <col min="2" max="2" width="34.625" style="57" customWidth="1"/>
    <col min="3" max="3" width="130.875" style="4" customWidth="1"/>
    <col min="4" max="4" width="177" style="4" hidden="1" customWidth="1"/>
    <col min="5" max="5" width="235.25" style="5" customWidth="1"/>
    <col min="6" max="6" width="39.875" style="32" customWidth="1"/>
    <col min="7" max="7" width="167.25" style="32" customWidth="1"/>
    <col min="8" max="8" width="59" style="57" customWidth="1"/>
    <col min="9" max="9" width="59" style="62" customWidth="1"/>
    <col min="10" max="10" width="59" style="57" customWidth="1"/>
    <col min="11" max="11" width="59" style="62" customWidth="1"/>
    <col min="12" max="12" width="59" style="57" customWidth="1"/>
    <col min="13" max="13" width="59" style="62" customWidth="1"/>
    <col min="14" max="14" width="59" style="57" customWidth="1"/>
    <col min="15" max="15" width="59" style="62" customWidth="1"/>
    <col min="16" max="16" width="59" style="57" customWidth="1"/>
    <col min="17" max="17" width="59" style="62" customWidth="1"/>
    <col min="18" max="18" width="59" style="57" customWidth="1"/>
    <col min="19" max="19" width="59" style="62" customWidth="1"/>
    <col min="20" max="20" width="59" style="57" customWidth="1"/>
    <col min="21" max="21" width="59" style="62" customWidth="1"/>
    <col min="22" max="22" width="59" style="57" customWidth="1"/>
    <col min="23" max="23" width="59" style="62" customWidth="1"/>
    <col min="24" max="31" width="60" style="57" customWidth="1"/>
    <col min="32" max="32" width="55.875" style="62" customWidth="1"/>
    <col min="33" max="33" width="47.875" style="62" customWidth="1"/>
    <col min="34" max="34" width="56.875" style="62" customWidth="1"/>
    <col min="35" max="35" width="47.875" style="62" customWidth="1"/>
    <col min="36" max="36" width="63.875" style="62" customWidth="1"/>
    <col min="37" max="38" width="206.125" style="15" customWidth="1"/>
    <col min="39" max="39" width="95.625" style="4" customWidth="1"/>
    <col min="40" max="40" width="87.875" style="4" customWidth="1"/>
    <col min="41" max="41" width="78" style="4" customWidth="1"/>
    <col min="42" max="42" width="123" style="4" customWidth="1"/>
    <col min="43" max="43" width="9.875" style="62" customWidth="1"/>
    <col min="44" max="47" width="47.75" style="62" customWidth="1"/>
    <col min="48" max="48" width="55.75" style="62" customWidth="1"/>
    <col min="49" max="53" width="47.75" style="62" customWidth="1"/>
    <col min="54" max="55" width="153.875" style="4" customWidth="1"/>
    <col min="56" max="56" width="95.125" style="4" customWidth="1"/>
    <col min="57" max="57" width="83.125" style="4" customWidth="1"/>
    <col min="58" max="58" width="76.5" style="4" customWidth="1"/>
    <col min="59" max="59" width="149" style="4" customWidth="1"/>
    <col min="60" max="60" width="13.875" style="4" customWidth="1"/>
    <col min="61" max="61" width="48.25" style="4" hidden="1" customWidth="1"/>
    <col min="62" max="62" width="41" style="4" hidden="1" customWidth="1"/>
    <col min="63" max="63" width="48" style="4" hidden="1" customWidth="1"/>
    <col min="64" max="64" width="41" style="4" hidden="1" customWidth="1"/>
    <col min="65" max="65" width="60" style="4" hidden="1" customWidth="1"/>
    <col min="66" max="66" width="36.375" style="4" hidden="1" customWidth="1"/>
    <col min="67" max="67" width="41" style="4" hidden="1" customWidth="1"/>
    <col min="68" max="68" width="43.25" style="4" hidden="1" customWidth="1"/>
    <col min="69" max="69" width="41" style="4" hidden="1" customWidth="1"/>
    <col min="70" max="70" width="69" style="4" hidden="1" customWidth="1"/>
    <col min="71" max="72" width="206.125" style="4" hidden="1" customWidth="1"/>
    <col min="73" max="74" width="65.125" style="4" hidden="1" customWidth="1"/>
    <col min="75" max="76" width="97.125" style="4" hidden="1" customWidth="1"/>
    <col min="77" max="77" width="9" style="4" hidden="1" customWidth="1"/>
    <col min="78" max="80" width="46.75" style="62" hidden="1" customWidth="1"/>
    <col min="81" max="81" width="48.75" style="62" hidden="1" customWidth="1"/>
    <col min="82" max="82" width="67.75" style="62" hidden="1" customWidth="1"/>
    <col min="83" max="86" width="46.75" style="62" hidden="1" customWidth="1"/>
    <col min="87" max="87" width="57.75" style="62" hidden="1" customWidth="1"/>
    <col min="88" max="89" width="206.125" style="4" hidden="1" customWidth="1"/>
    <col min="90" max="90" width="65.125" style="4" hidden="1" customWidth="1"/>
    <col min="91" max="91" width="62.375" style="4" hidden="1" customWidth="1"/>
    <col min="92" max="92" width="84.375" style="4" hidden="1" customWidth="1"/>
    <col min="93" max="93" width="100.25" style="4" hidden="1" customWidth="1"/>
    <col min="94" max="94" width="9" style="4" customWidth="1"/>
    <col min="95" max="95" width="11.25" style="4" customWidth="1"/>
    <col min="96" max="16384" width="11.25" style="4" hidden="1"/>
  </cols>
  <sheetData>
    <row r="1" spans="1:93" ht="90" customHeight="1">
      <c r="X1" s="192"/>
      <c r="Y1" s="192"/>
      <c r="Z1" s="192"/>
      <c r="AA1" s="192"/>
      <c r="AB1" s="192"/>
      <c r="AC1" s="192"/>
      <c r="AD1" s="192"/>
      <c r="AE1" s="192"/>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row>
    <row r="2" spans="1:93" ht="75">
      <c r="X2" s="192"/>
      <c r="Y2" s="192"/>
      <c r="Z2" s="192"/>
      <c r="AA2" s="192"/>
      <c r="AB2" s="192"/>
      <c r="AC2" s="192"/>
      <c r="AD2" s="192"/>
      <c r="AE2" s="192"/>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row>
    <row r="3" spans="1:93" ht="75">
      <c r="X3" s="192"/>
      <c r="Y3" s="192"/>
      <c r="Z3" s="192"/>
      <c r="AA3" s="192"/>
      <c r="AB3" s="192"/>
      <c r="AC3" s="192"/>
      <c r="AD3" s="192"/>
      <c r="AE3" s="192"/>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row>
    <row r="4" spans="1:93" ht="75">
      <c r="X4" s="192"/>
      <c r="Y4" s="192"/>
      <c r="Z4" s="192"/>
      <c r="AA4" s="192"/>
      <c r="AB4" s="192"/>
      <c r="AC4" s="192"/>
      <c r="AD4" s="192"/>
      <c r="AE4" s="192"/>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row>
    <row r="5" spans="1:93" ht="60" customHeight="1">
      <c r="X5" s="192"/>
      <c r="Y5" s="192"/>
      <c r="Z5" s="192"/>
      <c r="AA5" s="192"/>
      <c r="AB5" s="192"/>
      <c r="AC5" s="192"/>
      <c r="AD5" s="192"/>
      <c r="AE5" s="192"/>
      <c r="AG5" s="63"/>
      <c r="AH5" s="63"/>
      <c r="AI5" s="63"/>
      <c r="AJ5" s="63"/>
      <c r="AK5" s="37"/>
      <c r="AL5" s="37"/>
      <c r="AM5" s="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row>
    <row r="6" spans="1:93" s="3" customFormat="1" ht="126.6" customHeight="1">
      <c r="A6" s="245" t="s">
        <v>33</v>
      </c>
      <c r="B6" s="245"/>
      <c r="C6" s="245"/>
      <c r="D6" s="245"/>
      <c r="E6" s="245"/>
      <c r="F6" s="245"/>
      <c r="G6" s="245"/>
      <c r="H6" s="57"/>
      <c r="I6" s="64"/>
      <c r="J6" s="58"/>
      <c r="K6" s="64"/>
      <c r="L6" s="58"/>
      <c r="M6" s="64"/>
      <c r="N6" s="58"/>
      <c r="O6" s="64"/>
      <c r="P6" s="58"/>
      <c r="Q6" s="64"/>
      <c r="R6" s="58"/>
      <c r="S6" s="64"/>
      <c r="T6" s="58"/>
      <c r="U6" s="64"/>
      <c r="V6" s="58"/>
      <c r="W6" s="64"/>
      <c r="X6" s="173"/>
      <c r="Y6" s="174"/>
      <c r="Z6" s="174"/>
      <c r="AA6" s="174"/>
      <c r="AB6" s="58"/>
      <c r="AC6" s="58"/>
      <c r="AD6" s="58"/>
      <c r="AE6" s="58"/>
      <c r="AF6" s="64"/>
      <c r="AG6" s="65"/>
      <c r="AH6" s="62"/>
      <c r="AI6" s="65"/>
      <c r="AJ6" s="65"/>
      <c r="AK6" s="39"/>
      <c r="AL6" s="39"/>
      <c r="AM6" s="40"/>
      <c r="AN6" s="7"/>
      <c r="AO6" s="7"/>
      <c r="AP6" s="7"/>
      <c r="AQ6" s="62"/>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C6" s="62"/>
      <c r="CD6" s="77"/>
      <c r="CE6" s="77"/>
      <c r="CF6" s="77"/>
      <c r="CG6" s="77"/>
      <c r="CH6" s="77"/>
      <c r="CI6" s="77"/>
      <c r="CJ6" s="35"/>
      <c r="CK6" s="35"/>
    </row>
    <row r="7" spans="1:93" s="3" customFormat="1" ht="75">
      <c r="A7" s="62"/>
      <c r="B7" s="57"/>
      <c r="E7" s="6"/>
      <c r="F7" s="32"/>
      <c r="G7" s="32"/>
      <c r="H7" s="57"/>
      <c r="I7" s="62"/>
      <c r="J7" s="57"/>
      <c r="K7" s="62"/>
      <c r="L7" s="57"/>
      <c r="M7" s="62"/>
      <c r="N7" s="57"/>
      <c r="O7" s="62"/>
      <c r="P7" s="57"/>
      <c r="Q7" s="62"/>
      <c r="R7" s="57"/>
      <c r="S7" s="62"/>
      <c r="T7" s="57"/>
      <c r="U7" s="62"/>
      <c r="V7" s="57"/>
      <c r="W7" s="62"/>
      <c r="X7" s="175"/>
      <c r="Y7" s="175"/>
      <c r="Z7" s="175"/>
      <c r="AA7" s="175"/>
      <c r="AB7" s="57"/>
      <c r="AC7" s="57"/>
      <c r="AD7" s="57"/>
      <c r="AE7" s="57"/>
      <c r="AF7" s="62"/>
      <c r="AG7" s="63"/>
      <c r="AH7" s="62"/>
      <c r="AI7" s="63"/>
      <c r="AJ7" s="63"/>
      <c r="AK7" s="37"/>
      <c r="AL7" s="37"/>
      <c r="AM7" s="41"/>
      <c r="AQ7" s="62"/>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C7" s="62"/>
      <c r="CD7" s="77"/>
      <c r="CE7" s="77"/>
      <c r="CF7" s="77"/>
      <c r="CG7" s="77"/>
      <c r="CH7" s="77"/>
      <c r="CI7" s="77" t="s">
        <v>34</v>
      </c>
      <c r="CJ7" s="35"/>
      <c r="CK7" s="35"/>
    </row>
    <row r="8" spans="1:93" s="54" customFormat="1" ht="101.25" thickBot="1">
      <c r="A8" s="260" t="s">
        <v>35</v>
      </c>
      <c r="B8" s="260"/>
      <c r="C8" s="260"/>
      <c r="D8" s="261" t="s">
        <v>36</v>
      </c>
      <c r="E8" s="261"/>
      <c r="H8" s="57"/>
      <c r="I8" s="62"/>
      <c r="J8" s="57"/>
      <c r="K8" s="62"/>
      <c r="L8" s="57"/>
      <c r="M8" s="62"/>
      <c r="N8" s="57"/>
      <c r="O8" s="62"/>
      <c r="P8" s="57"/>
      <c r="Q8" s="62"/>
      <c r="R8" s="57"/>
      <c r="S8" s="62"/>
      <c r="T8" s="57"/>
      <c r="U8" s="62"/>
      <c r="V8" s="57"/>
      <c r="W8" s="62"/>
      <c r="X8" s="175"/>
      <c r="Y8" s="175"/>
      <c r="Z8" s="175"/>
      <c r="AA8" s="175"/>
      <c r="AB8" s="57"/>
      <c r="AC8" s="57"/>
      <c r="AD8" s="57"/>
      <c r="AE8" s="57"/>
      <c r="AF8" s="64"/>
      <c r="AG8" s="65"/>
      <c r="AM8" s="56"/>
      <c r="AN8" s="55"/>
      <c r="AO8" s="55"/>
      <c r="AP8" s="55"/>
      <c r="AQ8" s="62"/>
      <c r="AR8" s="138"/>
      <c r="AS8" s="138"/>
      <c r="AT8" s="138"/>
      <c r="AU8" s="138"/>
      <c r="AV8" s="138"/>
      <c r="AW8" s="138"/>
      <c r="AX8" s="138"/>
      <c r="AY8" s="138"/>
      <c r="AZ8" s="138"/>
      <c r="BA8" s="138"/>
      <c r="BB8" s="56"/>
      <c r="BC8" s="56"/>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C8" s="62"/>
      <c r="CD8" s="77"/>
      <c r="CE8" s="77"/>
      <c r="CF8" s="77"/>
      <c r="CG8" s="77"/>
      <c r="CH8" s="77"/>
      <c r="CI8" s="77"/>
      <c r="CJ8" s="78"/>
      <c r="CK8" s="78"/>
    </row>
    <row r="9" spans="1:93" s="20" customFormat="1" ht="372" customHeight="1" thickBot="1">
      <c r="A9" s="96"/>
      <c r="B9" s="98"/>
      <c r="C9" s="18"/>
      <c r="D9" s="19"/>
      <c r="E9" s="19"/>
      <c r="F9" s="32"/>
      <c r="G9" s="32"/>
      <c r="H9" s="57"/>
      <c r="I9" s="57"/>
      <c r="J9" s="57"/>
      <c r="K9" s="57"/>
      <c r="L9" s="57"/>
      <c r="M9" s="57"/>
      <c r="N9" s="57"/>
      <c r="O9" s="79"/>
      <c r="P9" s="59"/>
      <c r="Q9" s="79"/>
      <c r="R9" s="61"/>
      <c r="S9" s="72"/>
      <c r="T9" s="61"/>
      <c r="U9" s="72"/>
      <c r="V9" s="61"/>
      <c r="W9" s="72"/>
      <c r="X9" s="196" t="s">
        <v>37</v>
      </c>
      <c r="Y9" s="196"/>
      <c r="Z9" s="196"/>
      <c r="AA9" s="196"/>
      <c r="AB9" s="196"/>
      <c r="AC9" s="196"/>
      <c r="AD9" s="196"/>
      <c r="AE9" s="196"/>
      <c r="AF9" s="197"/>
      <c r="AG9" s="66"/>
      <c r="AM9" s="42"/>
      <c r="AN9" s="36"/>
      <c r="AO9" s="36"/>
      <c r="AP9" s="36"/>
      <c r="AQ9" s="62"/>
      <c r="AR9" s="62"/>
      <c r="AS9" s="62"/>
      <c r="AT9" s="143" t="s">
        <v>38</v>
      </c>
      <c r="AY9" s="132" t="s">
        <v>39</v>
      </c>
      <c r="BB9" s="131" t="s">
        <v>40</v>
      </c>
      <c r="BC9" s="131" t="s">
        <v>41</v>
      </c>
      <c r="BD9" s="3"/>
      <c r="BE9" s="35"/>
      <c r="BF9" s="35"/>
      <c r="BG9" s="35"/>
      <c r="BI9" s="34"/>
      <c r="BJ9" s="34"/>
      <c r="BU9" s="34"/>
      <c r="BV9" s="21"/>
      <c r="BW9" s="21"/>
      <c r="BX9" s="34"/>
      <c r="BY9" s="21"/>
      <c r="BZ9" s="75"/>
      <c r="CA9" s="75"/>
      <c r="CC9" s="84"/>
      <c r="CD9" s="84"/>
      <c r="CH9" s="84"/>
      <c r="CI9" s="84"/>
      <c r="CO9" s="34"/>
    </row>
    <row r="10" spans="1:93" s="54" customFormat="1" ht="109.9" customHeight="1" thickBot="1">
      <c r="A10" s="254" t="s">
        <v>42</v>
      </c>
      <c r="B10" s="257" t="s">
        <v>43</v>
      </c>
      <c r="C10" s="257" t="s">
        <v>44</v>
      </c>
      <c r="D10" s="257" t="s">
        <v>45</v>
      </c>
      <c r="E10" s="257" t="s">
        <v>46</v>
      </c>
      <c r="F10" s="257" t="s">
        <v>47</v>
      </c>
      <c r="G10" s="262" t="s">
        <v>48</v>
      </c>
      <c r="H10" s="276" t="s">
        <v>49</v>
      </c>
      <c r="I10" s="277"/>
      <c r="J10" s="277"/>
      <c r="K10" s="277"/>
      <c r="L10" s="277"/>
      <c r="M10" s="277"/>
      <c r="N10" s="277"/>
      <c r="O10" s="277"/>
      <c r="P10" s="277"/>
      <c r="Q10" s="277"/>
      <c r="R10" s="277"/>
      <c r="S10" s="277"/>
      <c r="T10" s="277"/>
      <c r="U10" s="277"/>
      <c r="V10" s="277"/>
      <c r="W10" s="277"/>
      <c r="X10" s="265" t="s">
        <v>50</v>
      </c>
      <c r="Y10" s="265"/>
      <c r="Z10" s="265"/>
      <c r="AA10" s="265"/>
      <c r="AB10" s="265"/>
      <c r="AC10" s="265"/>
      <c r="AD10" s="265"/>
      <c r="AE10" s="266"/>
      <c r="AF10" s="200" t="s">
        <v>51</v>
      </c>
      <c r="AG10" s="201"/>
      <c r="AH10" s="201"/>
      <c r="AI10" s="201"/>
      <c r="AJ10" s="201"/>
      <c r="AK10" s="201"/>
      <c r="AL10" s="201"/>
      <c r="AM10" s="201"/>
      <c r="AN10" s="201"/>
      <c r="AO10" s="201"/>
      <c r="AP10" s="202"/>
      <c r="AR10" s="267" t="s">
        <v>52</v>
      </c>
      <c r="AS10" s="268"/>
      <c r="AT10" s="268"/>
      <c r="AU10" s="268"/>
      <c r="AV10" s="268"/>
      <c r="AW10" s="268"/>
      <c r="AX10" s="268"/>
      <c r="AY10" s="268"/>
      <c r="AZ10" s="268"/>
      <c r="BA10" s="268"/>
      <c r="BB10" s="268"/>
      <c r="BC10" s="268"/>
      <c r="BD10" s="268"/>
      <c r="BE10" s="268"/>
      <c r="BF10" s="268"/>
      <c r="BG10" s="268"/>
      <c r="BI10" s="193" t="s">
        <v>53</v>
      </c>
      <c r="BJ10" s="194"/>
      <c r="BK10" s="194"/>
      <c r="BL10" s="194"/>
      <c r="BM10" s="194"/>
      <c r="BN10" s="194"/>
      <c r="BO10" s="194"/>
      <c r="BP10" s="194"/>
      <c r="BQ10" s="194"/>
      <c r="BR10" s="194"/>
      <c r="BS10" s="194"/>
      <c r="BT10" s="194"/>
      <c r="BU10" s="194"/>
      <c r="BV10" s="194"/>
      <c r="BW10" s="194"/>
      <c r="BX10" s="195"/>
      <c r="BZ10" s="193" t="s">
        <v>54</v>
      </c>
      <c r="CA10" s="194"/>
      <c r="CB10" s="194"/>
      <c r="CC10" s="194"/>
      <c r="CD10" s="194"/>
      <c r="CE10" s="194"/>
      <c r="CF10" s="194"/>
      <c r="CG10" s="194"/>
      <c r="CH10" s="194"/>
      <c r="CI10" s="194"/>
      <c r="CJ10" s="194"/>
      <c r="CK10" s="194"/>
      <c r="CL10" s="194"/>
      <c r="CM10" s="194"/>
      <c r="CN10" s="194"/>
      <c r="CO10" s="194"/>
    </row>
    <row r="11" spans="1:93" s="57" customFormat="1" ht="120.6" customHeight="1" thickBot="1">
      <c r="A11" s="255"/>
      <c r="B11" s="258"/>
      <c r="C11" s="258"/>
      <c r="D11" s="258"/>
      <c r="E11" s="258"/>
      <c r="F11" s="258"/>
      <c r="G11" s="263"/>
      <c r="H11" s="278" t="s">
        <v>55</v>
      </c>
      <c r="I11" s="269"/>
      <c r="J11" s="269"/>
      <c r="K11" s="269"/>
      <c r="L11" s="269"/>
      <c r="M11" s="269"/>
      <c r="N11" s="269"/>
      <c r="O11" s="279"/>
      <c r="P11" s="243" t="s">
        <v>56</v>
      </c>
      <c r="Q11" s="244"/>
      <c r="R11" s="244"/>
      <c r="S11" s="244"/>
      <c r="T11" s="244"/>
      <c r="U11" s="244"/>
      <c r="V11" s="244"/>
      <c r="W11" s="244"/>
      <c r="X11" s="269" t="s">
        <v>55</v>
      </c>
      <c r="Y11" s="269"/>
      <c r="Z11" s="269"/>
      <c r="AA11" s="269"/>
      <c r="AB11" s="243" t="s">
        <v>56</v>
      </c>
      <c r="AC11" s="244"/>
      <c r="AD11" s="244"/>
      <c r="AE11" s="270"/>
      <c r="AF11" s="200"/>
      <c r="AG11" s="201"/>
      <c r="AH11" s="201"/>
      <c r="AI11" s="201"/>
      <c r="AJ11" s="201"/>
      <c r="AK11" s="201"/>
      <c r="AL11" s="201"/>
      <c r="AM11" s="201"/>
      <c r="AN11" s="201"/>
      <c r="AO11" s="201"/>
      <c r="AP11" s="202"/>
      <c r="AR11" s="176" t="s">
        <v>57</v>
      </c>
      <c r="AS11" s="177"/>
      <c r="AT11" s="177"/>
      <c r="AU11" s="177"/>
      <c r="AV11" s="246"/>
      <c r="AW11" s="247" t="s">
        <v>58</v>
      </c>
      <c r="AX11" s="248"/>
      <c r="AY11" s="248"/>
      <c r="AZ11" s="248"/>
      <c r="BA11" s="249"/>
      <c r="BB11" s="250" t="s">
        <v>59</v>
      </c>
      <c r="BC11" s="252" t="s">
        <v>60</v>
      </c>
      <c r="BD11" s="198" t="s">
        <v>61</v>
      </c>
      <c r="BE11" s="198" t="s">
        <v>62</v>
      </c>
      <c r="BF11" s="198" t="s">
        <v>63</v>
      </c>
      <c r="BG11" s="198" t="s">
        <v>64</v>
      </c>
      <c r="BI11" s="176" t="s">
        <v>57</v>
      </c>
      <c r="BJ11" s="177"/>
      <c r="BK11" s="177"/>
      <c r="BL11" s="177"/>
      <c r="BM11" s="246"/>
      <c r="BN11" s="247" t="s">
        <v>58</v>
      </c>
      <c r="BO11" s="248"/>
      <c r="BP11" s="248"/>
      <c r="BQ11" s="248"/>
      <c r="BR11" s="249"/>
      <c r="BS11" s="250" t="s">
        <v>59</v>
      </c>
      <c r="BT11" s="252" t="s">
        <v>60</v>
      </c>
      <c r="BU11" s="198" t="s">
        <v>61</v>
      </c>
      <c r="BV11" s="198" t="s">
        <v>62</v>
      </c>
      <c r="BW11" s="198" t="s">
        <v>63</v>
      </c>
      <c r="BX11" s="198" t="s">
        <v>64</v>
      </c>
      <c r="BZ11" s="176" t="s">
        <v>57</v>
      </c>
      <c r="CA11" s="177"/>
      <c r="CB11" s="177"/>
      <c r="CC11" s="177"/>
      <c r="CD11" s="100"/>
      <c r="CE11" s="280" t="s">
        <v>58</v>
      </c>
      <c r="CF11" s="281"/>
      <c r="CG11" s="281"/>
      <c r="CH11" s="281"/>
      <c r="CI11" s="282"/>
      <c r="CJ11" s="250" t="s">
        <v>59</v>
      </c>
      <c r="CK11" s="252" t="s">
        <v>60</v>
      </c>
      <c r="CL11" s="198" t="s">
        <v>61</v>
      </c>
      <c r="CM11" s="198" t="s">
        <v>62</v>
      </c>
      <c r="CN11" s="198" t="s">
        <v>63</v>
      </c>
      <c r="CO11" s="198" t="s">
        <v>64</v>
      </c>
    </row>
    <row r="12" spans="1:93" s="110" customFormat="1" ht="313.5" customHeight="1" thickBot="1">
      <c r="A12" s="256"/>
      <c r="B12" s="259"/>
      <c r="C12" s="259"/>
      <c r="D12" s="259"/>
      <c r="E12" s="259"/>
      <c r="F12" s="259"/>
      <c r="G12" s="264"/>
      <c r="H12" s="101" t="s">
        <v>65</v>
      </c>
      <c r="I12" s="102" t="s">
        <v>66</v>
      </c>
      <c r="J12" s="103" t="s">
        <v>67</v>
      </c>
      <c r="K12" s="102" t="s">
        <v>66</v>
      </c>
      <c r="L12" s="103" t="s">
        <v>68</v>
      </c>
      <c r="M12" s="102" t="s">
        <v>66</v>
      </c>
      <c r="N12" s="103" t="s">
        <v>69</v>
      </c>
      <c r="O12" s="102" t="s">
        <v>66</v>
      </c>
      <c r="P12" s="101" t="s">
        <v>65</v>
      </c>
      <c r="Q12" s="102" t="s">
        <v>66</v>
      </c>
      <c r="R12" s="103" t="s">
        <v>67</v>
      </c>
      <c r="S12" s="102" t="s">
        <v>66</v>
      </c>
      <c r="T12" s="103" t="s">
        <v>68</v>
      </c>
      <c r="U12" s="102" t="s">
        <v>66</v>
      </c>
      <c r="V12" s="103" t="s">
        <v>69</v>
      </c>
      <c r="W12" s="102" t="s">
        <v>66</v>
      </c>
      <c r="X12" s="101" t="s">
        <v>65</v>
      </c>
      <c r="Y12" s="103" t="s">
        <v>67</v>
      </c>
      <c r="Z12" s="103" t="s">
        <v>68</v>
      </c>
      <c r="AA12" s="103" t="s">
        <v>69</v>
      </c>
      <c r="AB12" s="101" t="s">
        <v>65</v>
      </c>
      <c r="AC12" s="103" t="s">
        <v>67</v>
      </c>
      <c r="AD12" s="103" t="s">
        <v>68</v>
      </c>
      <c r="AE12" s="103" t="s">
        <v>69</v>
      </c>
      <c r="AF12" s="105" t="s">
        <v>70</v>
      </c>
      <c r="AG12" s="105" t="s">
        <v>66</v>
      </c>
      <c r="AH12" s="106" t="s">
        <v>71</v>
      </c>
      <c r="AI12" s="105" t="s">
        <v>66</v>
      </c>
      <c r="AJ12" s="107" t="s">
        <v>72</v>
      </c>
      <c r="AK12" s="108" t="s">
        <v>59</v>
      </c>
      <c r="AL12" s="108" t="s">
        <v>60</v>
      </c>
      <c r="AM12" s="101" t="s">
        <v>61</v>
      </c>
      <c r="AN12" s="109" t="s">
        <v>62</v>
      </c>
      <c r="AO12" s="104" t="s">
        <v>63</v>
      </c>
      <c r="AP12" s="104" t="s">
        <v>64</v>
      </c>
      <c r="AR12" s="111" t="s">
        <v>70</v>
      </c>
      <c r="AS12" s="112" t="s">
        <v>66</v>
      </c>
      <c r="AT12" s="106" t="s">
        <v>71</v>
      </c>
      <c r="AU12" s="112" t="s">
        <v>66</v>
      </c>
      <c r="AV12" s="113" t="s">
        <v>72</v>
      </c>
      <c r="AW12" s="111" t="s">
        <v>70</v>
      </c>
      <c r="AX12" s="112" t="s">
        <v>66</v>
      </c>
      <c r="AY12" s="112" t="s">
        <v>71</v>
      </c>
      <c r="AZ12" s="114" t="s">
        <v>66</v>
      </c>
      <c r="BA12" s="113" t="s">
        <v>72</v>
      </c>
      <c r="BB12" s="251"/>
      <c r="BC12" s="253"/>
      <c r="BD12" s="199"/>
      <c r="BE12" s="199"/>
      <c r="BF12" s="199"/>
      <c r="BG12" s="199"/>
      <c r="BI12" s="111" t="s">
        <v>70</v>
      </c>
      <c r="BJ12" s="112" t="s">
        <v>66</v>
      </c>
      <c r="BK12" s="106" t="s">
        <v>71</v>
      </c>
      <c r="BL12" s="112" t="s">
        <v>66</v>
      </c>
      <c r="BM12" s="113" t="s">
        <v>72</v>
      </c>
      <c r="BN12" s="111" t="s">
        <v>70</v>
      </c>
      <c r="BO12" s="112" t="s">
        <v>66</v>
      </c>
      <c r="BP12" s="112" t="s">
        <v>71</v>
      </c>
      <c r="BQ12" s="114" t="s">
        <v>66</v>
      </c>
      <c r="BR12" s="113" t="s">
        <v>72</v>
      </c>
      <c r="BS12" s="251"/>
      <c r="BT12" s="253"/>
      <c r="BU12" s="199"/>
      <c r="BV12" s="199"/>
      <c r="BW12" s="199"/>
      <c r="BX12" s="199"/>
      <c r="BZ12" s="115" t="s">
        <v>70</v>
      </c>
      <c r="CA12" s="105" t="s">
        <v>66</v>
      </c>
      <c r="CB12" s="106" t="s">
        <v>71</v>
      </c>
      <c r="CC12" s="105" t="s">
        <v>66</v>
      </c>
      <c r="CD12" s="113" t="s">
        <v>72</v>
      </c>
      <c r="CE12" s="115" t="s">
        <v>70</v>
      </c>
      <c r="CF12" s="105" t="s">
        <v>66</v>
      </c>
      <c r="CG12" s="105" t="s">
        <v>71</v>
      </c>
      <c r="CH12" s="105" t="s">
        <v>66</v>
      </c>
      <c r="CI12" s="113" t="s">
        <v>72</v>
      </c>
      <c r="CJ12" s="251"/>
      <c r="CK12" s="253"/>
      <c r="CL12" s="199"/>
      <c r="CM12" s="199"/>
      <c r="CN12" s="199"/>
      <c r="CO12" s="199"/>
    </row>
    <row r="13" spans="1:93" s="3" customFormat="1" ht="204" customHeight="1" thickBot="1">
      <c r="A13" s="224" t="s">
        <v>73</v>
      </c>
      <c r="B13" s="234">
        <v>1</v>
      </c>
      <c r="C13" s="235" t="s">
        <v>74</v>
      </c>
      <c r="D13" s="236" t="s">
        <v>75</v>
      </c>
      <c r="E13" s="122" t="s">
        <v>76</v>
      </c>
      <c r="F13" s="229" t="s">
        <v>77</v>
      </c>
      <c r="G13" s="123" t="s">
        <v>78</v>
      </c>
      <c r="H13" s="237"/>
      <c r="I13" s="180"/>
      <c r="J13" s="180"/>
      <c r="K13" s="180"/>
      <c r="L13" s="180"/>
      <c r="M13" s="238"/>
      <c r="N13" s="116">
        <v>474757</v>
      </c>
      <c r="O13" s="241">
        <f>IFERROR(((N13/N14)-1),"")</f>
        <v>-1.0784838717070921E-2</v>
      </c>
      <c r="P13" s="237"/>
      <c r="Q13" s="180"/>
      <c r="R13" s="180"/>
      <c r="S13" s="180"/>
      <c r="T13" s="180"/>
      <c r="U13" s="238"/>
      <c r="V13" s="116">
        <v>474757</v>
      </c>
      <c r="W13" s="241">
        <f>IFERROR(((V13/V14)-1),"")</f>
        <v>-1.0784838717070921E-2</v>
      </c>
      <c r="X13" s="180"/>
      <c r="Y13" s="180"/>
      <c r="Z13" s="181"/>
      <c r="AA13" s="118">
        <f>N13</f>
        <v>474757</v>
      </c>
      <c r="AB13" s="184"/>
      <c r="AC13" s="185"/>
      <c r="AD13" s="186"/>
      <c r="AE13" s="118">
        <f t="shared" ref="AE13:AE20" si="0">V13</f>
        <v>474757</v>
      </c>
      <c r="AF13" s="67"/>
      <c r="AG13" s="68"/>
      <c r="AH13" s="68"/>
      <c r="AI13" s="68"/>
      <c r="AJ13" s="68"/>
      <c r="AK13" s="16"/>
      <c r="AL13" s="16"/>
      <c r="AM13" s="135" t="s">
        <v>79</v>
      </c>
      <c r="AN13" s="53"/>
      <c r="AO13" s="53"/>
      <c r="AP13" s="89"/>
      <c r="AQ13" s="62"/>
      <c r="AR13" s="67"/>
      <c r="AS13" s="68"/>
      <c r="AT13" s="68"/>
      <c r="AU13" s="68"/>
      <c r="AV13" s="68"/>
      <c r="AW13" s="68"/>
      <c r="AX13" s="68"/>
      <c r="AY13" s="68"/>
      <c r="AZ13" s="68"/>
      <c r="BA13" s="68"/>
      <c r="BB13" s="8"/>
      <c r="BC13" s="8"/>
      <c r="BD13" s="133" t="s">
        <v>80</v>
      </c>
      <c r="BE13" s="53"/>
      <c r="BF13" s="53"/>
      <c r="BG13" s="53"/>
      <c r="BI13" s="22"/>
      <c r="BJ13" s="23"/>
      <c r="BK13" s="23"/>
      <c r="BL13" s="23"/>
      <c r="BM13" s="23"/>
      <c r="BN13" s="23"/>
      <c r="BO13" s="23"/>
      <c r="BP13" s="23"/>
      <c r="BQ13" s="23"/>
      <c r="BR13" s="23"/>
      <c r="BS13" s="23"/>
      <c r="BT13" s="23"/>
      <c r="BU13" s="88"/>
      <c r="BV13" s="53"/>
      <c r="BW13" s="53"/>
      <c r="BX13" s="53"/>
      <c r="BY13" s="10"/>
      <c r="BZ13" s="76">
        <f>V13</f>
        <v>474757</v>
      </c>
      <c r="CA13" s="178">
        <f>IFERROR(((BZ13/BZ14)-1),"")</f>
        <v>-1.0784838717070921E-2</v>
      </c>
      <c r="CB13" s="44"/>
      <c r="CC13" s="178" t="str">
        <f>IFERROR(((CB13/CB14)-1),"")</f>
        <v/>
      </c>
      <c r="CD13" s="170">
        <f>IFERROR(CC13/CA13,0)</f>
        <v>0</v>
      </c>
      <c r="CE13" s="85">
        <f>BZ13</f>
        <v>474757</v>
      </c>
      <c r="CF13" s="178">
        <f>IFERROR(((CE13/CE14)-1),"")</f>
        <v>-1.0784838717070921E-2</v>
      </c>
      <c r="CG13" s="87">
        <f>CB13</f>
        <v>0</v>
      </c>
      <c r="CH13" s="178" t="str">
        <f>IFERROR(((CG13/CG14)-1),"")</f>
        <v/>
      </c>
      <c r="CI13" s="170">
        <f>IFERROR(CH13/CF13,0)</f>
        <v>0</v>
      </c>
      <c r="CJ13" s="222"/>
      <c r="CK13" s="171"/>
      <c r="CL13" s="88"/>
      <c r="CM13" s="88"/>
      <c r="CN13" s="53"/>
      <c r="CO13" s="53"/>
    </row>
    <row r="14" spans="1:93" s="3" customFormat="1" ht="204" customHeight="1" thickBot="1">
      <c r="A14" s="233"/>
      <c r="B14" s="232"/>
      <c r="C14" s="228"/>
      <c r="D14" s="205"/>
      <c r="E14" s="124" t="s">
        <v>81</v>
      </c>
      <c r="F14" s="230"/>
      <c r="G14" s="125" t="s">
        <v>82</v>
      </c>
      <c r="H14" s="239"/>
      <c r="I14" s="182"/>
      <c r="J14" s="182"/>
      <c r="K14" s="182"/>
      <c r="L14" s="182"/>
      <c r="M14" s="240"/>
      <c r="N14" s="117">
        <v>479933</v>
      </c>
      <c r="O14" s="242"/>
      <c r="P14" s="239"/>
      <c r="Q14" s="182"/>
      <c r="R14" s="182"/>
      <c r="S14" s="182"/>
      <c r="T14" s="182"/>
      <c r="U14" s="240"/>
      <c r="V14" s="117">
        <v>479933</v>
      </c>
      <c r="W14" s="242"/>
      <c r="X14" s="182"/>
      <c r="Y14" s="182"/>
      <c r="Z14" s="183"/>
      <c r="AA14" s="119">
        <f>N14</f>
        <v>479933</v>
      </c>
      <c r="AB14" s="187"/>
      <c r="AC14" s="188"/>
      <c r="AD14" s="189"/>
      <c r="AE14" s="119">
        <f t="shared" si="0"/>
        <v>479933</v>
      </c>
      <c r="AF14" s="69"/>
      <c r="AG14" s="70"/>
      <c r="AH14" s="70"/>
      <c r="AI14" s="70"/>
      <c r="AJ14" s="70"/>
      <c r="AK14" s="17"/>
      <c r="AL14" s="17"/>
      <c r="AM14" s="136" t="s">
        <v>79</v>
      </c>
      <c r="AN14" s="52"/>
      <c r="AO14" s="52"/>
      <c r="AP14" s="91"/>
      <c r="AQ14" s="62"/>
      <c r="AR14" s="69"/>
      <c r="AS14" s="70"/>
      <c r="AT14" s="70"/>
      <c r="AU14" s="70"/>
      <c r="AV14" s="70"/>
      <c r="AW14" s="70"/>
      <c r="AX14" s="70"/>
      <c r="AY14" s="70"/>
      <c r="AZ14" s="70"/>
      <c r="BA14" s="70"/>
      <c r="BB14" s="9"/>
      <c r="BC14" s="9"/>
      <c r="BD14" s="134" t="s">
        <v>80</v>
      </c>
      <c r="BE14" s="52"/>
      <c r="BF14" s="52"/>
      <c r="BG14" s="52"/>
      <c r="BI14" s="13"/>
      <c r="BJ14" s="14"/>
      <c r="BK14" s="14"/>
      <c r="BL14" s="14"/>
      <c r="BM14" s="14"/>
      <c r="BN14" s="14"/>
      <c r="BO14" s="14"/>
      <c r="BP14" s="14"/>
      <c r="BQ14" s="14"/>
      <c r="BR14" s="14"/>
      <c r="BS14" s="14"/>
      <c r="BT14" s="14"/>
      <c r="BU14" s="90"/>
      <c r="BV14" s="52"/>
      <c r="BW14" s="52"/>
      <c r="BX14" s="52"/>
      <c r="BY14" s="10"/>
      <c r="BZ14" s="46">
        <f>N14</f>
        <v>479933</v>
      </c>
      <c r="CA14" s="179"/>
      <c r="CB14" s="47"/>
      <c r="CC14" s="179"/>
      <c r="CD14" s="162"/>
      <c r="CE14" s="86">
        <f>BZ14</f>
        <v>479933</v>
      </c>
      <c r="CF14" s="179"/>
      <c r="CG14" s="51">
        <f>CB14</f>
        <v>0</v>
      </c>
      <c r="CH14" s="179"/>
      <c r="CI14" s="162"/>
      <c r="CJ14" s="164"/>
      <c r="CK14" s="172"/>
      <c r="CL14" s="90"/>
      <c r="CM14" s="90"/>
      <c r="CN14" s="52"/>
      <c r="CO14" s="52"/>
    </row>
    <row r="15" spans="1:93" s="3" customFormat="1" ht="252.6" customHeight="1">
      <c r="A15" s="223" t="s">
        <v>83</v>
      </c>
      <c r="B15" s="231">
        <v>2</v>
      </c>
      <c r="C15" s="227" t="s">
        <v>84</v>
      </c>
      <c r="D15" s="204" t="s">
        <v>85</v>
      </c>
      <c r="E15" s="126" t="s">
        <v>86</v>
      </c>
      <c r="F15" s="229" t="s">
        <v>77</v>
      </c>
      <c r="G15" s="123" t="s">
        <v>78</v>
      </c>
      <c r="H15" s="237"/>
      <c r="I15" s="180"/>
      <c r="J15" s="180"/>
      <c r="K15" s="180"/>
      <c r="L15" s="180"/>
      <c r="M15" s="238"/>
      <c r="N15" s="116">
        <v>1514</v>
      </c>
      <c r="O15" s="212">
        <f>IFERROR((N15/N16),"")</f>
        <v>4.2711654018675771E-2</v>
      </c>
      <c r="P15" s="237"/>
      <c r="Q15" s="180"/>
      <c r="R15" s="180"/>
      <c r="S15" s="180"/>
      <c r="T15" s="180"/>
      <c r="U15" s="238"/>
      <c r="V15" s="116">
        <v>1514</v>
      </c>
      <c r="W15" s="212">
        <f>IFERROR((V15/V16),"")</f>
        <v>4.2711654018675771E-2</v>
      </c>
      <c r="X15" s="180"/>
      <c r="Y15" s="180"/>
      <c r="Z15" s="181"/>
      <c r="AA15" s="118">
        <f t="shared" ref="AA15:AA20" si="1">N15</f>
        <v>1514</v>
      </c>
      <c r="AB15" s="184"/>
      <c r="AC15" s="185"/>
      <c r="AD15" s="186"/>
      <c r="AE15" s="118">
        <f t="shared" si="0"/>
        <v>1514</v>
      </c>
      <c r="AF15" s="67"/>
      <c r="AG15" s="68"/>
      <c r="AH15" s="68"/>
      <c r="AI15" s="68"/>
      <c r="AJ15" s="68"/>
      <c r="AK15" s="16"/>
      <c r="AL15" s="16"/>
      <c r="AM15" s="135" t="s">
        <v>79</v>
      </c>
      <c r="AN15" s="53"/>
      <c r="AO15" s="53"/>
      <c r="AP15" s="89"/>
      <c r="AQ15" s="62"/>
      <c r="AR15" s="67"/>
      <c r="AS15" s="68"/>
      <c r="AT15" s="68"/>
      <c r="AU15" s="68"/>
      <c r="AV15" s="68"/>
      <c r="AW15" s="68"/>
      <c r="AX15" s="68"/>
      <c r="AY15" s="68"/>
      <c r="AZ15" s="68"/>
      <c r="BA15" s="68"/>
      <c r="BB15" s="8"/>
      <c r="BC15" s="8"/>
      <c r="BD15" s="133" t="s">
        <v>80</v>
      </c>
      <c r="BE15" s="53"/>
      <c r="BF15" s="53"/>
      <c r="BG15" s="53"/>
      <c r="BI15" s="11"/>
      <c r="BJ15" s="12"/>
      <c r="BK15" s="12"/>
      <c r="BL15" s="12"/>
      <c r="BM15" s="12"/>
      <c r="BN15" s="12"/>
      <c r="BO15" s="12"/>
      <c r="BP15" s="12"/>
      <c r="BQ15" s="12"/>
      <c r="BR15" s="12"/>
      <c r="BS15" s="12"/>
      <c r="BT15" s="12"/>
      <c r="BU15" s="88"/>
      <c r="BV15" s="53"/>
      <c r="BW15" s="53"/>
      <c r="BX15" s="53"/>
      <c r="BY15" s="10"/>
      <c r="BZ15" s="76">
        <f t="shared" ref="BZ15" si="2">V15</f>
        <v>1514</v>
      </c>
      <c r="CA15" s="156">
        <f>IFERROR((BZ15/BZ16),"")</f>
        <v>4.2711654018675771E-2</v>
      </c>
      <c r="CB15" s="44"/>
      <c r="CC15" s="156" t="str">
        <f>IFERROR((CB15/CB16),"")</f>
        <v/>
      </c>
      <c r="CD15" s="162">
        <f>IFERROR(CC15/CA15,0)</f>
        <v>0</v>
      </c>
      <c r="CE15" s="85">
        <f t="shared" ref="CE15:CE20" si="3">BZ15</f>
        <v>1514</v>
      </c>
      <c r="CF15" s="156">
        <f>IFERROR((CE15/CE16),"")</f>
        <v>4.2711654018675771E-2</v>
      </c>
      <c r="CG15" s="50">
        <f t="shared" ref="CG15:CG20" si="4">CB15</f>
        <v>0</v>
      </c>
      <c r="CH15" s="156" t="str">
        <f>IFERROR((CG15/CG16),"")</f>
        <v/>
      </c>
      <c r="CI15" s="162">
        <f>IFERROR(CH15/CF15,0)</f>
        <v>0</v>
      </c>
      <c r="CJ15" s="163"/>
      <c r="CK15" s="190"/>
      <c r="CL15" s="88"/>
      <c r="CM15" s="88"/>
      <c r="CN15" s="53"/>
      <c r="CO15" s="53"/>
    </row>
    <row r="16" spans="1:93" s="3" customFormat="1" ht="252.6" customHeight="1">
      <c r="A16" s="224"/>
      <c r="B16" s="232"/>
      <c r="C16" s="228"/>
      <c r="D16" s="205"/>
      <c r="E16" s="124" t="s">
        <v>87</v>
      </c>
      <c r="F16" s="230"/>
      <c r="G16" s="127" t="s">
        <v>88</v>
      </c>
      <c r="H16" s="239"/>
      <c r="I16" s="182"/>
      <c r="J16" s="182"/>
      <c r="K16" s="182"/>
      <c r="L16" s="182"/>
      <c r="M16" s="240"/>
      <c r="N16" s="117">
        <v>35447</v>
      </c>
      <c r="O16" s="213"/>
      <c r="P16" s="239"/>
      <c r="Q16" s="182"/>
      <c r="R16" s="182"/>
      <c r="S16" s="182"/>
      <c r="T16" s="182"/>
      <c r="U16" s="240"/>
      <c r="V16" s="117">
        <v>35447</v>
      </c>
      <c r="W16" s="213"/>
      <c r="X16" s="182"/>
      <c r="Y16" s="182"/>
      <c r="Z16" s="183"/>
      <c r="AA16" s="119">
        <f t="shared" si="1"/>
        <v>35447</v>
      </c>
      <c r="AB16" s="187"/>
      <c r="AC16" s="188"/>
      <c r="AD16" s="189"/>
      <c r="AE16" s="119">
        <f t="shared" si="0"/>
        <v>35447</v>
      </c>
      <c r="AF16" s="69"/>
      <c r="AG16" s="70"/>
      <c r="AH16" s="70"/>
      <c r="AI16" s="70"/>
      <c r="AJ16" s="70"/>
      <c r="AK16" s="17"/>
      <c r="AL16" s="17"/>
      <c r="AM16" s="136" t="s">
        <v>79</v>
      </c>
      <c r="AN16" s="52"/>
      <c r="AO16" s="52"/>
      <c r="AP16" s="91"/>
      <c r="AQ16" s="62"/>
      <c r="AR16" s="69"/>
      <c r="AS16" s="70"/>
      <c r="AT16" s="70"/>
      <c r="AU16" s="70"/>
      <c r="AV16" s="70"/>
      <c r="AW16" s="70"/>
      <c r="AX16" s="70"/>
      <c r="AY16" s="70"/>
      <c r="AZ16" s="70"/>
      <c r="BA16" s="70"/>
      <c r="BB16" s="9"/>
      <c r="BC16" s="9"/>
      <c r="BD16" s="134" t="s">
        <v>80</v>
      </c>
      <c r="BE16" s="52"/>
      <c r="BF16" s="52"/>
      <c r="BG16" s="52"/>
      <c r="BI16" s="13"/>
      <c r="BJ16" s="14"/>
      <c r="BK16" s="14"/>
      <c r="BL16" s="14"/>
      <c r="BM16" s="14"/>
      <c r="BN16" s="14"/>
      <c r="BO16" s="14"/>
      <c r="BP16" s="14"/>
      <c r="BQ16" s="14"/>
      <c r="BR16" s="14"/>
      <c r="BS16" s="14"/>
      <c r="BT16" s="14"/>
      <c r="BU16" s="90"/>
      <c r="BV16" s="52"/>
      <c r="BW16" s="52"/>
      <c r="BX16" s="52"/>
      <c r="BY16" s="10"/>
      <c r="BZ16" s="46">
        <f t="shared" ref="BZ16" si="5">N16</f>
        <v>35447</v>
      </c>
      <c r="CA16" s="157"/>
      <c r="CB16" s="47"/>
      <c r="CC16" s="157"/>
      <c r="CD16" s="162"/>
      <c r="CE16" s="86">
        <f t="shared" si="3"/>
        <v>35447</v>
      </c>
      <c r="CF16" s="157"/>
      <c r="CG16" s="51">
        <f t="shared" si="4"/>
        <v>0</v>
      </c>
      <c r="CH16" s="157"/>
      <c r="CI16" s="162"/>
      <c r="CJ16" s="164"/>
      <c r="CK16" s="172"/>
      <c r="CL16" s="90"/>
      <c r="CM16" s="90"/>
      <c r="CN16" s="52"/>
      <c r="CO16" s="52"/>
    </row>
    <row r="17" spans="1:93" s="3" customFormat="1" ht="252.6" customHeight="1">
      <c r="A17" s="224"/>
      <c r="B17" s="231">
        <v>3</v>
      </c>
      <c r="C17" s="227" t="s">
        <v>89</v>
      </c>
      <c r="D17" s="204" t="s">
        <v>90</v>
      </c>
      <c r="E17" s="126" t="s">
        <v>91</v>
      </c>
      <c r="F17" s="229" t="s">
        <v>77</v>
      </c>
      <c r="G17" s="123" t="s">
        <v>78</v>
      </c>
      <c r="H17" s="237"/>
      <c r="I17" s="180"/>
      <c r="J17" s="180"/>
      <c r="K17" s="180"/>
      <c r="L17" s="180"/>
      <c r="M17" s="238"/>
      <c r="N17" s="116">
        <v>7240</v>
      </c>
      <c r="O17" s="212">
        <f>IFERROR((N17/N18),"")</f>
        <v>5.0407296525795446E-2</v>
      </c>
      <c r="P17" s="237"/>
      <c r="Q17" s="180"/>
      <c r="R17" s="180"/>
      <c r="S17" s="180"/>
      <c r="T17" s="180"/>
      <c r="U17" s="238"/>
      <c r="V17" s="116">
        <v>7240</v>
      </c>
      <c r="W17" s="212">
        <f>IFERROR((V17/V18),"")</f>
        <v>5.0407296525795446E-2</v>
      </c>
      <c r="X17" s="180"/>
      <c r="Y17" s="180"/>
      <c r="Z17" s="181"/>
      <c r="AA17" s="118">
        <f t="shared" si="1"/>
        <v>7240</v>
      </c>
      <c r="AB17" s="184"/>
      <c r="AC17" s="185"/>
      <c r="AD17" s="186"/>
      <c r="AE17" s="118">
        <f t="shared" si="0"/>
        <v>7240</v>
      </c>
      <c r="AF17" s="67"/>
      <c r="AG17" s="68"/>
      <c r="AH17" s="68"/>
      <c r="AI17" s="68"/>
      <c r="AJ17" s="68"/>
      <c r="AK17" s="16"/>
      <c r="AL17" s="16"/>
      <c r="AM17" s="135" t="s">
        <v>79</v>
      </c>
      <c r="AN17" s="53"/>
      <c r="AO17" s="53"/>
      <c r="AP17" s="89"/>
      <c r="AQ17" s="62"/>
      <c r="AR17" s="67"/>
      <c r="AS17" s="68"/>
      <c r="AT17" s="68"/>
      <c r="AU17" s="68"/>
      <c r="AV17" s="68"/>
      <c r="AW17" s="68"/>
      <c r="AX17" s="68"/>
      <c r="AY17" s="68"/>
      <c r="AZ17" s="68"/>
      <c r="BA17" s="68"/>
      <c r="BB17" s="8"/>
      <c r="BC17" s="8"/>
      <c r="BD17" s="133" t="s">
        <v>80</v>
      </c>
      <c r="BE17" s="53"/>
      <c r="BF17" s="53"/>
      <c r="BG17" s="53"/>
      <c r="BI17" s="11"/>
      <c r="BJ17" s="12"/>
      <c r="BK17" s="12"/>
      <c r="BL17" s="12"/>
      <c r="BM17" s="12"/>
      <c r="BN17" s="12"/>
      <c r="BO17" s="12"/>
      <c r="BP17" s="12"/>
      <c r="BQ17" s="12"/>
      <c r="BR17" s="12"/>
      <c r="BS17" s="12"/>
      <c r="BT17" s="12"/>
      <c r="BU17" s="88"/>
      <c r="BV17" s="53"/>
      <c r="BW17" s="53"/>
      <c r="BX17" s="53"/>
      <c r="BY17" s="10"/>
      <c r="BZ17" s="76">
        <f t="shared" ref="BZ17" si="6">V17</f>
        <v>7240</v>
      </c>
      <c r="CA17" s="156">
        <f>IFERROR((BZ17/BZ18),"")</f>
        <v>5.0407296525795446E-2</v>
      </c>
      <c r="CB17" s="44"/>
      <c r="CC17" s="156" t="str">
        <f>IFERROR((CB17/CB18),"")</f>
        <v/>
      </c>
      <c r="CD17" s="162">
        <f>IFERROR(CC17/CA17,0)</f>
        <v>0</v>
      </c>
      <c r="CE17" s="85">
        <f t="shared" si="3"/>
        <v>7240</v>
      </c>
      <c r="CF17" s="156">
        <f>IFERROR((CE17/CE18),"")</f>
        <v>5.0407296525795446E-2</v>
      </c>
      <c r="CG17" s="50">
        <f t="shared" si="4"/>
        <v>0</v>
      </c>
      <c r="CH17" s="156" t="str">
        <f>IFERROR((CG17/CG18),"")</f>
        <v/>
      </c>
      <c r="CI17" s="162">
        <f>IFERROR(CH17/CF17,0)</f>
        <v>0</v>
      </c>
      <c r="CJ17" s="222"/>
      <c r="CK17" s="171"/>
      <c r="CL17" s="88"/>
      <c r="CM17" s="88"/>
      <c r="CN17" s="53"/>
      <c r="CO17" s="53"/>
    </row>
    <row r="18" spans="1:93" s="3" customFormat="1" ht="252.6" customHeight="1">
      <c r="A18" s="224"/>
      <c r="B18" s="232"/>
      <c r="C18" s="228"/>
      <c r="D18" s="205"/>
      <c r="E18" s="124" t="s">
        <v>92</v>
      </c>
      <c r="F18" s="230"/>
      <c r="G18" s="127" t="s">
        <v>88</v>
      </c>
      <c r="H18" s="239"/>
      <c r="I18" s="182"/>
      <c r="J18" s="182"/>
      <c r="K18" s="182"/>
      <c r="L18" s="182"/>
      <c r="M18" s="240"/>
      <c r="N18" s="117">
        <v>143630</v>
      </c>
      <c r="O18" s="213"/>
      <c r="P18" s="239"/>
      <c r="Q18" s="182"/>
      <c r="R18" s="182"/>
      <c r="S18" s="182"/>
      <c r="T18" s="182"/>
      <c r="U18" s="240"/>
      <c r="V18" s="117">
        <v>143630</v>
      </c>
      <c r="W18" s="213"/>
      <c r="X18" s="182"/>
      <c r="Y18" s="182"/>
      <c r="Z18" s="183"/>
      <c r="AA18" s="119">
        <f t="shared" si="1"/>
        <v>143630</v>
      </c>
      <c r="AB18" s="187"/>
      <c r="AC18" s="188"/>
      <c r="AD18" s="189"/>
      <c r="AE18" s="119">
        <f t="shared" si="0"/>
        <v>143630</v>
      </c>
      <c r="AF18" s="69"/>
      <c r="AG18" s="70"/>
      <c r="AH18" s="70"/>
      <c r="AI18" s="70"/>
      <c r="AJ18" s="70"/>
      <c r="AK18" s="17"/>
      <c r="AL18" s="17"/>
      <c r="AM18" s="136" t="s">
        <v>79</v>
      </c>
      <c r="AN18" s="52"/>
      <c r="AO18" s="52"/>
      <c r="AP18" s="91"/>
      <c r="AQ18" s="62"/>
      <c r="AR18" s="69"/>
      <c r="AS18" s="70"/>
      <c r="AT18" s="70"/>
      <c r="AU18" s="70"/>
      <c r="AV18" s="70"/>
      <c r="AW18" s="70"/>
      <c r="AX18" s="70"/>
      <c r="AY18" s="70"/>
      <c r="AZ18" s="70"/>
      <c r="BA18" s="70"/>
      <c r="BB18" s="9"/>
      <c r="BC18" s="9"/>
      <c r="BD18" s="134" t="s">
        <v>80</v>
      </c>
      <c r="BE18" s="52"/>
      <c r="BF18" s="52"/>
      <c r="BG18" s="52"/>
      <c r="BI18" s="13"/>
      <c r="BJ18" s="14"/>
      <c r="BK18" s="14"/>
      <c r="BL18" s="14"/>
      <c r="BM18" s="14"/>
      <c r="BN18" s="14"/>
      <c r="BO18" s="14"/>
      <c r="BP18" s="14"/>
      <c r="BQ18" s="14"/>
      <c r="BR18" s="14"/>
      <c r="BS18" s="14"/>
      <c r="BT18" s="14"/>
      <c r="BU18" s="90"/>
      <c r="BV18" s="52"/>
      <c r="BW18" s="52"/>
      <c r="BX18" s="52"/>
      <c r="BY18" s="10"/>
      <c r="BZ18" s="46">
        <f t="shared" ref="BZ18" si="7">N18</f>
        <v>143630</v>
      </c>
      <c r="CA18" s="157"/>
      <c r="CB18" s="47"/>
      <c r="CC18" s="157"/>
      <c r="CD18" s="162"/>
      <c r="CE18" s="86">
        <f t="shared" si="3"/>
        <v>143630</v>
      </c>
      <c r="CF18" s="157"/>
      <c r="CG18" s="51">
        <f t="shared" si="4"/>
        <v>0</v>
      </c>
      <c r="CH18" s="157"/>
      <c r="CI18" s="162"/>
      <c r="CJ18" s="164"/>
      <c r="CK18" s="172"/>
      <c r="CL18" s="90"/>
      <c r="CM18" s="90"/>
      <c r="CN18" s="52"/>
      <c r="CO18" s="52"/>
    </row>
    <row r="19" spans="1:93" s="3" customFormat="1" ht="252.6" customHeight="1">
      <c r="A19" s="224"/>
      <c r="B19" s="231">
        <v>4</v>
      </c>
      <c r="C19" s="227" t="s">
        <v>93</v>
      </c>
      <c r="D19" s="204" t="s">
        <v>94</v>
      </c>
      <c r="E19" s="126" t="s">
        <v>95</v>
      </c>
      <c r="F19" s="229" t="s">
        <v>77</v>
      </c>
      <c r="G19" s="123" t="s">
        <v>78</v>
      </c>
      <c r="H19" s="237"/>
      <c r="I19" s="180"/>
      <c r="J19" s="180"/>
      <c r="K19" s="180"/>
      <c r="L19" s="180"/>
      <c r="M19" s="238"/>
      <c r="N19" s="116">
        <v>11696</v>
      </c>
      <c r="O19" s="212">
        <f>IFERROR((N19/N20),"")</f>
        <v>3.8875741218390193E-2</v>
      </c>
      <c r="P19" s="237"/>
      <c r="Q19" s="180"/>
      <c r="R19" s="180"/>
      <c r="S19" s="180"/>
      <c r="T19" s="180"/>
      <c r="U19" s="238"/>
      <c r="V19" s="116">
        <v>11696</v>
      </c>
      <c r="W19" s="212">
        <f>IFERROR((V19/V20),"")</f>
        <v>3.8875741218390193E-2</v>
      </c>
      <c r="X19" s="180"/>
      <c r="Y19" s="180"/>
      <c r="Z19" s="181"/>
      <c r="AA19" s="118">
        <f t="shared" si="1"/>
        <v>11696</v>
      </c>
      <c r="AB19" s="184"/>
      <c r="AC19" s="185"/>
      <c r="AD19" s="186"/>
      <c r="AE19" s="118">
        <f t="shared" si="0"/>
        <v>11696</v>
      </c>
      <c r="AF19" s="67"/>
      <c r="AG19" s="68"/>
      <c r="AH19" s="68"/>
      <c r="AI19" s="68"/>
      <c r="AJ19" s="68"/>
      <c r="AK19" s="16"/>
      <c r="AL19" s="16"/>
      <c r="AM19" s="135" t="s">
        <v>79</v>
      </c>
      <c r="AN19" s="53"/>
      <c r="AO19" s="53"/>
      <c r="AP19" s="89"/>
      <c r="AQ19" s="62"/>
      <c r="AR19" s="67"/>
      <c r="AS19" s="68"/>
      <c r="AT19" s="68"/>
      <c r="AU19" s="68"/>
      <c r="AV19" s="68"/>
      <c r="AW19" s="68"/>
      <c r="AX19" s="68"/>
      <c r="AY19" s="68"/>
      <c r="AZ19" s="68"/>
      <c r="BA19" s="68"/>
      <c r="BB19" s="8"/>
      <c r="BC19" s="8"/>
      <c r="BD19" s="133" t="s">
        <v>80</v>
      </c>
      <c r="BE19" s="53"/>
      <c r="BF19" s="53"/>
      <c r="BG19" s="53"/>
      <c r="BI19" s="11"/>
      <c r="BJ19" s="12"/>
      <c r="BK19" s="12"/>
      <c r="BL19" s="12"/>
      <c r="BM19" s="12"/>
      <c r="BN19" s="12"/>
      <c r="BO19" s="12"/>
      <c r="BP19" s="12"/>
      <c r="BQ19" s="12"/>
      <c r="BR19" s="12"/>
      <c r="BS19" s="12"/>
      <c r="BT19" s="12"/>
      <c r="BU19" s="88"/>
      <c r="BV19" s="53"/>
      <c r="BW19" s="53"/>
      <c r="BX19" s="53"/>
      <c r="BY19" s="10"/>
      <c r="BZ19" s="76">
        <f t="shared" ref="BZ19" si="8">V19</f>
        <v>11696</v>
      </c>
      <c r="CA19" s="156">
        <f>IFERROR((BZ19/BZ20),"")</f>
        <v>3.8875741218390193E-2</v>
      </c>
      <c r="CB19" s="44"/>
      <c r="CC19" s="156" t="str">
        <f>IFERROR((CB19/CB20),"")</f>
        <v/>
      </c>
      <c r="CD19" s="162">
        <f>IFERROR(CC19/CA19,0)</f>
        <v>0</v>
      </c>
      <c r="CE19" s="85">
        <f t="shared" si="3"/>
        <v>11696</v>
      </c>
      <c r="CF19" s="156">
        <f>IFERROR((CE19/CE20),"")</f>
        <v>3.8875741218390193E-2</v>
      </c>
      <c r="CG19" s="50">
        <f t="shared" si="4"/>
        <v>0</v>
      </c>
      <c r="CH19" s="156" t="str">
        <f>IFERROR((CG19/CG20),"")</f>
        <v/>
      </c>
      <c r="CI19" s="162">
        <f>IFERROR(CH19/CF19,0)</f>
        <v>0</v>
      </c>
      <c r="CJ19" s="163"/>
      <c r="CK19" s="190"/>
      <c r="CL19" s="88"/>
      <c r="CM19" s="88"/>
      <c r="CN19" s="53"/>
      <c r="CO19" s="53"/>
    </row>
    <row r="20" spans="1:93" s="3" customFormat="1" ht="252.6" customHeight="1">
      <c r="A20" s="224"/>
      <c r="B20" s="232"/>
      <c r="C20" s="228"/>
      <c r="D20" s="205"/>
      <c r="E20" s="124" t="s">
        <v>96</v>
      </c>
      <c r="F20" s="230"/>
      <c r="G20" s="127" t="s">
        <v>88</v>
      </c>
      <c r="H20" s="239"/>
      <c r="I20" s="182"/>
      <c r="J20" s="182"/>
      <c r="K20" s="182"/>
      <c r="L20" s="182"/>
      <c r="M20" s="240"/>
      <c r="N20" s="117">
        <v>300856</v>
      </c>
      <c r="O20" s="213"/>
      <c r="P20" s="239"/>
      <c r="Q20" s="182"/>
      <c r="R20" s="182"/>
      <c r="S20" s="182"/>
      <c r="T20" s="182"/>
      <c r="U20" s="240"/>
      <c r="V20" s="117">
        <v>300856</v>
      </c>
      <c r="W20" s="213"/>
      <c r="X20" s="182"/>
      <c r="Y20" s="182"/>
      <c r="Z20" s="183"/>
      <c r="AA20" s="119">
        <f t="shared" si="1"/>
        <v>300856</v>
      </c>
      <c r="AB20" s="187"/>
      <c r="AC20" s="188"/>
      <c r="AD20" s="189"/>
      <c r="AE20" s="119">
        <f t="shared" si="0"/>
        <v>300856</v>
      </c>
      <c r="AF20" s="69"/>
      <c r="AG20" s="70"/>
      <c r="AH20" s="70"/>
      <c r="AI20" s="70"/>
      <c r="AJ20" s="70"/>
      <c r="AK20" s="17"/>
      <c r="AL20" s="17"/>
      <c r="AM20" s="136" t="s">
        <v>79</v>
      </c>
      <c r="AN20" s="52"/>
      <c r="AO20" s="52"/>
      <c r="AP20" s="91"/>
      <c r="AQ20" s="62"/>
      <c r="AR20" s="69"/>
      <c r="AS20" s="70"/>
      <c r="AT20" s="70"/>
      <c r="AU20" s="70"/>
      <c r="AV20" s="70"/>
      <c r="AW20" s="70"/>
      <c r="AX20" s="70"/>
      <c r="AY20" s="70"/>
      <c r="AZ20" s="70"/>
      <c r="BA20" s="70"/>
      <c r="BC20" s="9"/>
      <c r="BD20" s="134" t="s">
        <v>80</v>
      </c>
      <c r="BE20" s="52"/>
      <c r="BF20" s="52"/>
      <c r="BG20" s="52"/>
      <c r="BI20" s="13"/>
      <c r="BJ20" s="14"/>
      <c r="BK20" s="14"/>
      <c r="BL20" s="14"/>
      <c r="BM20" s="14"/>
      <c r="BN20" s="14"/>
      <c r="BO20" s="14"/>
      <c r="BP20" s="14"/>
      <c r="BQ20" s="14"/>
      <c r="BR20" s="14"/>
      <c r="BS20" s="14"/>
      <c r="BT20" s="14"/>
      <c r="BU20" s="90"/>
      <c r="BV20" s="52"/>
      <c r="BW20" s="52"/>
      <c r="BX20" s="52"/>
      <c r="BY20" s="10"/>
      <c r="BZ20" s="46">
        <f t="shared" ref="BZ20" si="9">N20</f>
        <v>300856</v>
      </c>
      <c r="CA20" s="157"/>
      <c r="CB20" s="47"/>
      <c r="CC20" s="157"/>
      <c r="CD20" s="162"/>
      <c r="CE20" s="86">
        <f t="shared" si="3"/>
        <v>300856</v>
      </c>
      <c r="CF20" s="157"/>
      <c r="CG20" s="51">
        <f t="shared" si="4"/>
        <v>0</v>
      </c>
      <c r="CH20" s="157"/>
      <c r="CI20" s="162"/>
      <c r="CJ20" s="164"/>
      <c r="CK20" s="172"/>
      <c r="CL20" s="90"/>
      <c r="CM20" s="90"/>
      <c r="CN20" s="52"/>
      <c r="CO20" s="52"/>
    </row>
    <row r="21" spans="1:93" s="3" customFormat="1" ht="408.6" customHeight="1">
      <c r="A21" s="223" t="s">
        <v>97</v>
      </c>
      <c r="B21" s="231">
        <v>5</v>
      </c>
      <c r="C21" s="271" t="s">
        <v>98</v>
      </c>
      <c r="D21" s="216" t="s">
        <v>99</v>
      </c>
      <c r="E21" s="144" t="s">
        <v>100</v>
      </c>
      <c r="F21" s="206" t="s">
        <v>57</v>
      </c>
      <c r="G21" s="128" t="s">
        <v>101</v>
      </c>
      <c r="H21" s="116">
        <v>854</v>
      </c>
      <c r="I21" s="212">
        <f>IFERROR((H21/H22),"")</f>
        <v>0.25014645577035738</v>
      </c>
      <c r="J21" s="116">
        <v>1480</v>
      </c>
      <c r="K21" s="212">
        <f>IFERROR((J21/J22),"")</f>
        <v>0.269974461875228</v>
      </c>
      <c r="L21" s="116">
        <v>1577</v>
      </c>
      <c r="M21" s="212">
        <f>IFERROR((L21/L22),"")</f>
        <v>0.28988970588235297</v>
      </c>
      <c r="N21" s="116">
        <v>1426</v>
      </c>
      <c r="O21" s="212">
        <f>IFERROR((N21/N22),"")</f>
        <v>0.31</v>
      </c>
      <c r="P21" s="139">
        <f>H21</f>
        <v>854</v>
      </c>
      <c r="Q21" s="210">
        <f>IFERROR((P21/P22),"")</f>
        <v>0.25014645577035738</v>
      </c>
      <c r="R21" s="139">
        <f>J21</f>
        <v>1480</v>
      </c>
      <c r="S21" s="210">
        <f>IFERROR((R21/R22),"")</f>
        <v>0.269974461875228</v>
      </c>
      <c r="T21" s="116">
        <v>1577</v>
      </c>
      <c r="U21" s="212">
        <f>IFERROR((T21/T22),"")</f>
        <v>0.28988970588235297</v>
      </c>
      <c r="V21" s="116">
        <v>1426</v>
      </c>
      <c r="W21" s="212">
        <f>IFERROR((V21/V22),"")</f>
        <v>0.31</v>
      </c>
      <c r="X21" s="120">
        <f t="shared" ref="X21:X36" si="10">H21</f>
        <v>854</v>
      </c>
      <c r="Y21" s="120">
        <f>H21+J21</f>
        <v>2334</v>
      </c>
      <c r="Z21" s="118">
        <f>H21+J21+L21</f>
        <v>3911</v>
      </c>
      <c r="AA21" s="120">
        <f>H21+J21+L21+N21</f>
        <v>5337</v>
      </c>
      <c r="AB21" s="140"/>
      <c r="AC21" s="120">
        <f>H21+J21</f>
        <v>2334</v>
      </c>
      <c r="AD21" s="120">
        <f>H21+J21+T21</f>
        <v>3911</v>
      </c>
      <c r="AE21" s="120">
        <f>AD21+V21</f>
        <v>5337</v>
      </c>
      <c r="AF21" s="80">
        <f>H21</f>
        <v>854</v>
      </c>
      <c r="AG21" s="208">
        <f>IFERROR((AF21/AF22),"")</f>
        <v>0.25014645577035738</v>
      </c>
      <c r="AH21" s="81">
        <v>1142</v>
      </c>
      <c r="AI21" s="153">
        <f>IFERROR((AH21/AH22),"")</f>
        <v>0.21869015702795863</v>
      </c>
      <c r="AJ21" s="155">
        <f>IFERROR(AI21/AG21,0)</f>
        <v>0.87424847317734278</v>
      </c>
      <c r="AK21" s="275" t="s">
        <v>102</v>
      </c>
      <c r="AL21" s="160" t="s">
        <v>103</v>
      </c>
      <c r="AM21" s="133" t="s">
        <v>104</v>
      </c>
      <c r="AN21" s="137">
        <v>1142</v>
      </c>
      <c r="AO21" s="135" t="s">
        <v>79</v>
      </c>
      <c r="AP21" s="93"/>
      <c r="AQ21" s="62"/>
      <c r="AR21" s="43">
        <f>R21</f>
        <v>1480</v>
      </c>
      <c r="AS21" s="156">
        <f>IFERROR((AR21/AR22),"")</f>
        <v>0.269974461875228</v>
      </c>
      <c r="AT21" s="44">
        <v>1490</v>
      </c>
      <c r="AU21" s="156">
        <f>IFERROR((AT21/AT22),"")</f>
        <v>0.18746854554604933</v>
      </c>
      <c r="AV21" s="162">
        <f>IFERROR(AU21/AS21,0)</f>
        <v>0.69439362613746114</v>
      </c>
      <c r="AW21" s="45">
        <f>AC21</f>
        <v>2334</v>
      </c>
      <c r="AX21" s="156">
        <f>IFERROR((AW21/AW22),"")</f>
        <v>0.26236510791366907</v>
      </c>
      <c r="AY21" s="285">
        <f>AH21+AT21</f>
        <v>2632</v>
      </c>
      <c r="AZ21" s="165">
        <f>IFERROR((AY21/AY22),"")</f>
        <v>0.19984813971146545</v>
      </c>
      <c r="BA21" s="162">
        <f>IFERROR(AZ21/AX21,0)</f>
        <v>0.76171767389597111</v>
      </c>
      <c r="BB21" s="222" t="s">
        <v>105</v>
      </c>
      <c r="BC21" s="171" t="s">
        <v>106</v>
      </c>
      <c r="BD21" s="133" t="s">
        <v>80</v>
      </c>
      <c r="BE21" s="149">
        <v>1460</v>
      </c>
      <c r="BF21" s="133" t="s">
        <v>79</v>
      </c>
      <c r="BG21" s="88"/>
      <c r="BI21" s="43">
        <f>T21</f>
        <v>1577</v>
      </c>
      <c r="BJ21" s="156">
        <f>IFERROR((BI21/BI22),"")</f>
        <v>0.28988970588235297</v>
      </c>
      <c r="BK21" s="44"/>
      <c r="BL21" s="156" t="str">
        <f>IFERROR((BK21/BK22),"")</f>
        <v/>
      </c>
      <c r="BM21" s="162">
        <f>IFERROR(BL21/BJ21,0)</f>
        <v>0</v>
      </c>
      <c r="BN21" s="45">
        <f>AD21</f>
        <v>3911</v>
      </c>
      <c r="BO21" s="156">
        <f>IFERROR((BN21/BN22),"")</f>
        <v>0.27280970982142855</v>
      </c>
      <c r="BP21" s="50">
        <f>AY21+BK21</f>
        <v>2632</v>
      </c>
      <c r="BQ21" s="156">
        <f>IFERROR((BP21/BP22),"")</f>
        <v>0.19984813971146545</v>
      </c>
      <c r="BR21" s="162">
        <f>IFERROR(BQ21/BO21,0)</f>
        <v>0.73255508332998442</v>
      </c>
      <c r="BS21" s="222"/>
      <c r="BT21" s="171"/>
      <c r="BU21" s="88"/>
      <c r="BV21" s="92"/>
      <c r="BW21" s="88"/>
      <c r="BX21" s="88"/>
      <c r="BY21" s="10"/>
      <c r="BZ21" s="76">
        <f t="shared" ref="BZ21" si="11">V21</f>
        <v>1426</v>
      </c>
      <c r="CA21" s="156">
        <f>IFERROR((BZ21/BZ22),"")</f>
        <v>0.31</v>
      </c>
      <c r="CB21" s="44"/>
      <c r="CC21" s="156" t="str">
        <f>IFERROR((CB21/CB22),"")</f>
        <v/>
      </c>
      <c r="CD21" s="162">
        <f>IFERROR(CC21/CA21,0)</f>
        <v>0</v>
      </c>
      <c r="CE21" s="45">
        <f>AE21</f>
        <v>5337</v>
      </c>
      <c r="CF21" s="156">
        <f>IFERROR((CE21/CE22),"")</f>
        <v>0.28184410646387831</v>
      </c>
      <c r="CG21" s="50">
        <f>BP21+CB21</f>
        <v>2632</v>
      </c>
      <c r="CH21" s="156">
        <f>IFERROR((CG21/CG22),"")</f>
        <v>0.19984813971146545</v>
      </c>
      <c r="CI21" s="162">
        <f>IFERROR(CH21/CF21,0)</f>
        <v>0.7090733321297189</v>
      </c>
      <c r="CJ21" s="163"/>
      <c r="CK21" s="191"/>
      <c r="CL21" s="88"/>
      <c r="CM21" s="88"/>
      <c r="CN21" s="92"/>
      <c r="CO21" s="88"/>
    </row>
    <row r="22" spans="1:93" s="3" customFormat="1" ht="408.6" customHeight="1">
      <c r="A22" s="224"/>
      <c r="B22" s="232"/>
      <c r="C22" s="272"/>
      <c r="D22" s="217"/>
      <c r="E22" s="145" t="s">
        <v>107</v>
      </c>
      <c r="F22" s="207"/>
      <c r="G22" s="127" t="s">
        <v>108</v>
      </c>
      <c r="H22" s="117">
        <v>3414</v>
      </c>
      <c r="I22" s="213"/>
      <c r="J22" s="117">
        <v>5482</v>
      </c>
      <c r="K22" s="213"/>
      <c r="L22" s="117">
        <v>5440</v>
      </c>
      <c r="M22" s="213"/>
      <c r="N22" s="117">
        <v>4600</v>
      </c>
      <c r="O22" s="213"/>
      <c r="P22" s="141">
        <f>H22</f>
        <v>3414</v>
      </c>
      <c r="Q22" s="211"/>
      <c r="R22" s="141">
        <f>J22</f>
        <v>5482</v>
      </c>
      <c r="S22" s="211"/>
      <c r="T22" s="117">
        <v>5440</v>
      </c>
      <c r="U22" s="213"/>
      <c r="V22" s="117">
        <v>4600</v>
      </c>
      <c r="W22" s="213"/>
      <c r="X22" s="121">
        <f t="shared" si="10"/>
        <v>3414</v>
      </c>
      <c r="Y22" s="121">
        <f>H22+J22</f>
        <v>8896</v>
      </c>
      <c r="Z22" s="119">
        <f>H22+J22+L22</f>
        <v>14336</v>
      </c>
      <c r="AA22" s="121">
        <f>H22+J22+L22+N22</f>
        <v>18936</v>
      </c>
      <c r="AB22" s="142"/>
      <c r="AC22" s="121">
        <f>H22+J22</f>
        <v>8896</v>
      </c>
      <c r="AD22" s="121">
        <f>H22+J22+T22</f>
        <v>14336</v>
      </c>
      <c r="AE22" s="121">
        <f>AD22+V22</f>
        <v>18936</v>
      </c>
      <c r="AF22" s="82">
        <f>H22</f>
        <v>3414</v>
      </c>
      <c r="AG22" s="209"/>
      <c r="AH22" s="83">
        <v>5222</v>
      </c>
      <c r="AI22" s="154"/>
      <c r="AJ22" s="155"/>
      <c r="AK22" s="159"/>
      <c r="AL22" s="161"/>
      <c r="AM22" s="134" t="s">
        <v>109</v>
      </c>
      <c r="AN22" s="134">
        <v>5222</v>
      </c>
      <c r="AO22" s="136" t="s">
        <v>79</v>
      </c>
      <c r="AP22" s="95"/>
      <c r="AQ22" s="62"/>
      <c r="AR22" s="46">
        <f>R22</f>
        <v>5482</v>
      </c>
      <c r="AS22" s="157"/>
      <c r="AT22" s="47">
        <v>7948</v>
      </c>
      <c r="AU22" s="157"/>
      <c r="AV22" s="162"/>
      <c r="AW22" s="48">
        <f>AC22</f>
        <v>8896</v>
      </c>
      <c r="AX22" s="157"/>
      <c r="AY22" s="286">
        <f>AH22+AT22</f>
        <v>13170</v>
      </c>
      <c r="AZ22" s="166"/>
      <c r="BA22" s="162"/>
      <c r="BB22" s="164"/>
      <c r="BC22" s="172"/>
      <c r="BD22" s="134" t="s">
        <v>80</v>
      </c>
      <c r="BE22" s="150">
        <v>7948</v>
      </c>
      <c r="BF22" s="134" t="s">
        <v>79</v>
      </c>
      <c r="BG22" s="90"/>
      <c r="BI22" s="46">
        <f>T22</f>
        <v>5440</v>
      </c>
      <c r="BJ22" s="157"/>
      <c r="BK22" s="47"/>
      <c r="BL22" s="157"/>
      <c r="BM22" s="162"/>
      <c r="BN22" s="48">
        <f>AD22</f>
        <v>14336</v>
      </c>
      <c r="BO22" s="157"/>
      <c r="BP22" s="51">
        <f>AY22+BK22</f>
        <v>13170</v>
      </c>
      <c r="BQ22" s="157"/>
      <c r="BR22" s="162"/>
      <c r="BS22" s="164"/>
      <c r="BT22" s="172"/>
      <c r="BU22" s="90"/>
      <c r="BV22" s="94"/>
      <c r="BW22" s="90"/>
      <c r="BX22" s="90"/>
      <c r="BY22" s="10"/>
      <c r="BZ22" s="46">
        <f t="shared" ref="BZ22" si="12">N22</f>
        <v>4600</v>
      </c>
      <c r="CA22" s="157"/>
      <c r="CB22" s="47"/>
      <c r="CC22" s="157"/>
      <c r="CD22" s="162"/>
      <c r="CE22" s="48">
        <f>AE22</f>
        <v>18936</v>
      </c>
      <c r="CF22" s="157"/>
      <c r="CG22" s="51">
        <f>BP22+CB22</f>
        <v>13170</v>
      </c>
      <c r="CH22" s="157"/>
      <c r="CI22" s="162"/>
      <c r="CJ22" s="164"/>
      <c r="CK22" s="172"/>
      <c r="CL22" s="90"/>
      <c r="CM22" s="90"/>
      <c r="CN22" s="94"/>
      <c r="CO22" s="90"/>
    </row>
    <row r="23" spans="1:93" s="3" customFormat="1" ht="408.6" customHeight="1">
      <c r="A23" s="224"/>
      <c r="B23" s="231">
        <v>6</v>
      </c>
      <c r="C23" s="271" t="s">
        <v>110</v>
      </c>
      <c r="D23" s="216" t="s">
        <v>111</v>
      </c>
      <c r="E23" s="146" t="s">
        <v>112</v>
      </c>
      <c r="F23" s="206" t="s">
        <v>57</v>
      </c>
      <c r="G23" s="129" t="s">
        <v>113</v>
      </c>
      <c r="H23" s="116">
        <v>2</v>
      </c>
      <c r="I23" s="212">
        <f>IFERROR((H23/H24),"")</f>
        <v>1.2500000000000001E-2</v>
      </c>
      <c r="J23" s="116">
        <v>24</v>
      </c>
      <c r="K23" s="212">
        <f>IFERROR((J23/J24),"")</f>
        <v>0.15</v>
      </c>
      <c r="L23" s="116">
        <v>20</v>
      </c>
      <c r="M23" s="212">
        <f>IFERROR((L23/L24),"")</f>
        <v>0.125</v>
      </c>
      <c r="N23" s="116">
        <v>24</v>
      </c>
      <c r="O23" s="212">
        <f>IFERROR((N23/N24),"")</f>
        <v>0.15</v>
      </c>
      <c r="P23" s="139">
        <f t="shared" ref="P23:P36" si="13">H23</f>
        <v>2</v>
      </c>
      <c r="Q23" s="210">
        <f t="shared" ref="Q23" si="14">IFERROR((P23/P24),"")</f>
        <v>1.2500000000000001E-2</v>
      </c>
      <c r="R23" s="139">
        <f t="shared" ref="R23:R36" si="15">J23</f>
        <v>24</v>
      </c>
      <c r="S23" s="210">
        <f t="shared" ref="S23" si="16">IFERROR((R23/R24),"")</f>
        <v>0.15</v>
      </c>
      <c r="T23" s="116">
        <v>20</v>
      </c>
      <c r="U23" s="212">
        <f>IFERROR((T23/T24),"")</f>
        <v>0.125</v>
      </c>
      <c r="V23" s="116">
        <v>24</v>
      </c>
      <c r="W23" s="212">
        <f>IFERROR((V23/V24),"")</f>
        <v>0.15</v>
      </c>
      <c r="X23" s="120">
        <f t="shared" si="10"/>
        <v>2</v>
      </c>
      <c r="Y23" s="120">
        <f>H23+J23</f>
        <v>26</v>
      </c>
      <c r="Z23" s="118">
        <f>H23+J23+L23</f>
        <v>46</v>
      </c>
      <c r="AA23" s="120">
        <f>H23+J23+L23+N23</f>
        <v>70</v>
      </c>
      <c r="AB23" s="140"/>
      <c r="AC23" s="120">
        <f>H23+J23</f>
        <v>26</v>
      </c>
      <c r="AD23" s="120">
        <f>H23+J23+T23</f>
        <v>46</v>
      </c>
      <c r="AE23" s="120">
        <f>AD23+V23</f>
        <v>70</v>
      </c>
      <c r="AF23" s="80">
        <f t="shared" ref="AF23:AF36" si="17">H23</f>
        <v>2</v>
      </c>
      <c r="AG23" s="208">
        <f>IFERROR((AF23/AF24),"")</f>
        <v>1.2500000000000001E-2</v>
      </c>
      <c r="AH23" s="81">
        <v>12</v>
      </c>
      <c r="AI23" s="153">
        <f>IFERROR((AH23/AH24),"")</f>
        <v>0.11214953271028037</v>
      </c>
      <c r="AJ23" s="155">
        <f>IFERROR(AI23/AG23,0)</f>
        <v>8.9719626168224291</v>
      </c>
      <c r="AK23" s="158" t="s">
        <v>114</v>
      </c>
      <c r="AL23" s="221" t="s">
        <v>103</v>
      </c>
      <c r="AM23" s="133" t="s">
        <v>115</v>
      </c>
      <c r="AN23" s="133">
        <v>12</v>
      </c>
      <c r="AO23" s="135" t="s">
        <v>79</v>
      </c>
      <c r="AP23" s="167"/>
      <c r="AQ23" s="62"/>
      <c r="AR23" s="43">
        <f t="shared" ref="AR23:AR36" si="18">R23</f>
        <v>24</v>
      </c>
      <c r="AS23" s="156">
        <f>IFERROR((AR23/AR24),"")</f>
        <v>0.15</v>
      </c>
      <c r="AT23" s="44">
        <v>12</v>
      </c>
      <c r="AU23" s="156">
        <f>IFERROR((AT23/AT24),"")</f>
        <v>9.0225563909774431E-2</v>
      </c>
      <c r="AV23" s="162">
        <f>IFERROR(AU23/AS23,0)</f>
        <v>0.60150375939849621</v>
      </c>
      <c r="AW23" s="45">
        <f>AC23</f>
        <v>26</v>
      </c>
      <c r="AX23" s="156">
        <f>IFERROR((AW23/AW24),"")</f>
        <v>0.16250000000000001</v>
      </c>
      <c r="AY23" s="285">
        <f>AH23+AT23</f>
        <v>24</v>
      </c>
      <c r="AZ23" s="165">
        <f>IFERROR((AY23/AY24),"")</f>
        <v>0.18045112781954886</v>
      </c>
      <c r="BA23" s="169">
        <f>IFERROR(AZ23/AX23,0)</f>
        <v>1.1104684788895314</v>
      </c>
      <c r="BB23" s="163" t="s">
        <v>116</v>
      </c>
      <c r="BC23" s="190" t="s">
        <v>117</v>
      </c>
      <c r="BD23" s="133" t="s">
        <v>80</v>
      </c>
      <c r="BE23" s="151">
        <v>12</v>
      </c>
      <c r="BF23" s="133" t="s">
        <v>79</v>
      </c>
      <c r="BG23" s="88"/>
      <c r="BI23" s="43">
        <f t="shared" ref="BI23:BI36" si="19">T23</f>
        <v>20</v>
      </c>
      <c r="BJ23" s="156">
        <f>IFERROR((BI23/BI24),"")</f>
        <v>0.125</v>
      </c>
      <c r="BK23" s="44"/>
      <c r="BL23" s="156" t="str">
        <f>IFERROR((BK23/BK24),"")</f>
        <v/>
      </c>
      <c r="BM23" s="162">
        <f>IFERROR(BL23/BJ23,0)</f>
        <v>0</v>
      </c>
      <c r="BN23" s="45">
        <f>AD23</f>
        <v>46</v>
      </c>
      <c r="BO23" s="156">
        <f>IFERROR((BN23/BN24),"")</f>
        <v>0.28749999999999998</v>
      </c>
      <c r="BP23" s="50">
        <f>AY23+BK23</f>
        <v>24</v>
      </c>
      <c r="BQ23" s="156" t="str">
        <f>IFERROR((BP23/BP24),"")</f>
        <v/>
      </c>
      <c r="BR23" s="162">
        <f>IFERROR(BQ23/BO23,0)</f>
        <v>0</v>
      </c>
      <c r="BS23" s="163"/>
      <c r="BT23" s="190"/>
      <c r="BU23" s="88"/>
      <c r="BV23" s="92"/>
      <c r="BW23" s="88"/>
      <c r="BX23" s="88"/>
      <c r="BY23" s="10"/>
      <c r="BZ23" s="76">
        <f t="shared" ref="BZ23" si="20">V23</f>
        <v>24</v>
      </c>
      <c r="CA23" s="156">
        <f>IFERROR((BZ23/BZ24),"")</f>
        <v>0.15</v>
      </c>
      <c r="CB23" s="44"/>
      <c r="CC23" s="156" t="str">
        <f>IFERROR((CB23/CB24),"")</f>
        <v/>
      </c>
      <c r="CD23" s="162">
        <f>IFERROR(CC23/CA23,0)</f>
        <v>0</v>
      </c>
      <c r="CE23" s="45">
        <f>AE23</f>
        <v>70</v>
      </c>
      <c r="CF23" s="156">
        <f>IFERROR((CE23/CE24),"")</f>
        <v>0.4375</v>
      </c>
      <c r="CG23" s="50">
        <f>BP23+CB23</f>
        <v>24</v>
      </c>
      <c r="CH23" s="156" t="str">
        <f>IFERROR((CG23/CG24),"")</f>
        <v/>
      </c>
      <c r="CI23" s="162">
        <f>IFERROR(CH23/CF23,0)</f>
        <v>0</v>
      </c>
      <c r="CJ23" s="163"/>
      <c r="CK23" s="191"/>
      <c r="CL23" s="88"/>
      <c r="CM23" s="88"/>
      <c r="CN23" s="92"/>
      <c r="CO23" s="88"/>
    </row>
    <row r="24" spans="1:93" s="3" customFormat="1" ht="408.6" customHeight="1">
      <c r="A24" s="224"/>
      <c r="B24" s="232"/>
      <c r="C24" s="272"/>
      <c r="D24" s="217"/>
      <c r="E24" s="147" t="s">
        <v>118</v>
      </c>
      <c r="F24" s="207"/>
      <c r="G24" s="129" t="s">
        <v>119</v>
      </c>
      <c r="H24" s="117">
        <v>160</v>
      </c>
      <c r="I24" s="213"/>
      <c r="J24" s="117">
        <v>160</v>
      </c>
      <c r="K24" s="213"/>
      <c r="L24" s="117">
        <v>160</v>
      </c>
      <c r="M24" s="213"/>
      <c r="N24" s="117">
        <v>160</v>
      </c>
      <c r="O24" s="213"/>
      <c r="P24" s="141">
        <f t="shared" si="13"/>
        <v>160</v>
      </c>
      <c r="Q24" s="211"/>
      <c r="R24" s="141">
        <f t="shared" si="15"/>
        <v>160</v>
      </c>
      <c r="S24" s="211"/>
      <c r="T24" s="117">
        <v>160</v>
      </c>
      <c r="U24" s="213"/>
      <c r="V24" s="117">
        <v>160</v>
      </c>
      <c r="W24" s="213"/>
      <c r="X24" s="121">
        <f t="shared" si="10"/>
        <v>160</v>
      </c>
      <c r="Y24" s="121">
        <f>J24</f>
        <v>160</v>
      </c>
      <c r="Z24" s="119">
        <f>L24</f>
        <v>160</v>
      </c>
      <c r="AA24" s="121">
        <f>N24</f>
        <v>160</v>
      </c>
      <c r="AB24" s="142"/>
      <c r="AC24" s="121">
        <f>J24</f>
        <v>160</v>
      </c>
      <c r="AD24" s="121">
        <f>T24</f>
        <v>160</v>
      </c>
      <c r="AE24" s="121">
        <f>V24</f>
        <v>160</v>
      </c>
      <c r="AF24" s="82">
        <f t="shared" si="17"/>
        <v>160</v>
      </c>
      <c r="AG24" s="209"/>
      <c r="AH24" s="83">
        <v>107</v>
      </c>
      <c r="AI24" s="154"/>
      <c r="AJ24" s="155"/>
      <c r="AK24" s="159"/>
      <c r="AL24" s="161"/>
      <c r="AM24" s="134" t="s">
        <v>115</v>
      </c>
      <c r="AN24" s="134">
        <v>107</v>
      </c>
      <c r="AO24" s="136" t="s">
        <v>79</v>
      </c>
      <c r="AP24" s="168"/>
      <c r="AQ24" s="62"/>
      <c r="AR24" s="46">
        <f t="shared" si="18"/>
        <v>160</v>
      </c>
      <c r="AS24" s="157"/>
      <c r="AT24" s="47">
        <v>133</v>
      </c>
      <c r="AU24" s="157"/>
      <c r="AV24" s="162"/>
      <c r="AW24" s="48">
        <f>R24</f>
        <v>160</v>
      </c>
      <c r="AX24" s="157"/>
      <c r="AY24" s="286">
        <f>AT24</f>
        <v>133</v>
      </c>
      <c r="AZ24" s="166"/>
      <c r="BA24" s="170"/>
      <c r="BB24" s="164"/>
      <c r="BC24" s="172"/>
      <c r="BD24" s="134" t="s">
        <v>80</v>
      </c>
      <c r="BE24" s="151">
        <v>133</v>
      </c>
      <c r="BF24" s="134" t="s">
        <v>79</v>
      </c>
      <c r="BG24" s="90"/>
      <c r="BI24" s="46">
        <f t="shared" si="19"/>
        <v>160</v>
      </c>
      <c r="BJ24" s="157"/>
      <c r="BK24" s="47"/>
      <c r="BL24" s="157"/>
      <c r="BM24" s="162"/>
      <c r="BN24" s="48">
        <f>T24</f>
        <v>160</v>
      </c>
      <c r="BO24" s="157"/>
      <c r="BP24" s="51">
        <f>BK24</f>
        <v>0</v>
      </c>
      <c r="BQ24" s="157"/>
      <c r="BR24" s="162"/>
      <c r="BS24" s="164"/>
      <c r="BT24" s="172"/>
      <c r="BU24" s="90"/>
      <c r="BV24" s="94"/>
      <c r="BW24" s="90"/>
      <c r="BX24" s="90"/>
      <c r="BY24" s="10"/>
      <c r="BZ24" s="46">
        <f t="shared" ref="BZ24" si="21">N24</f>
        <v>160</v>
      </c>
      <c r="CA24" s="157"/>
      <c r="CB24" s="47"/>
      <c r="CC24" s="157"/>
      <c r="CD24" s="162"/>
      <c r="CE24" s="48">
        <f>V24</f>
        <v>160</v>
      </c>
      <c r="CF24" s="157"/>
      <c r="CG24" s="51">
        <f>CB24</f>
        <v>0</v>
      </c>
      <c r="CH24" s="157"/>
      <c r="CI24" s="162"/>
      <c r="CJ24" s="164"/>
      <c r="CK24" s="172"/>
      <c r="CL24" s="90"/>
      <c r="CM24" s="90"/>
      <c r="CN24" s="94"/>
      <c r="CO24" s="90"/>
    </row>
    <row r="25" spans="1:93" s="3" customFormat="1" ht="408.6" customHeight="1">
      <c r="A25" s="224"/>
      <c r="B25" s="225">
        <v>7</v>
      </c>
      <c r="C25" s="214" t="s">
        <v>120</v>
      </c>
      <c r="D25" s="216" t="s">
        <v>121</v>
      </c>
      <c r="E25" s="144" t="s">
        <v>122</v>
      </c>
      <c r="F25" s="206" t="s">
        <v>57</v>
      </c>
      <c r="G25" s="129" t="s">
        <v>123</v>
      </c>
      <c r="H25" s="116">
        <v>3667</v>
      </c>
      <c r="I25" s="212">
        <f>IFERROR((H25/H26),"")</f>
        <v>0.14511278195488722</v>
      </c>
      <c r="J25" s="116">
        <v>5917</v>
      </c>
      <c r="K25" s="212">
        <f>IFERROR((J25/J26),"")</f>
        <v>0.23415116739216463</v>
      </c>
      <c r="L25" s="116">
        <v>5907</v>
      </c>
      <c r="M25" s="212">
        <f>IFERROR((L25/L26),"")</f>
        <v>0.2337554412346656</v>
      </c>
      <c r="N25" s="116">
        <v>4959</v>
      </c>
      <c r="O25" s="212">
        <f>IFERROR((N25/N26),"")</f>
        <v>0.19624060150375941</v>
      </c>
      <c r="P25" s="139">
        <f t="shared" si="13"/>
        <v>3667</v>
      </c>
      <c r="Q25" s="210">
        <f t="shared" ref="Q25" si="22">IFERROR((P25/P26),"")</f>
        <v>0.14511278195488722</v>
      </c>
      <c r="R25" s="139">
        <f t="shared" si="15"/>
        <v>5917</v>
      </c>
      <c r="S25" s="210">
        <f t="shared" ref="S25" si="23">IFERROR((R25/R26),"")</f>
        <v>0.23415116739216463</v>
      </c>
      <c r="T25" s="116">
        <v>5907</v>
      </c>
      <c r="U25" s="283">
        <f>IFERROR((T25/T26),"")</f>
        <v>0.2337554412346656</v>
      </c>
      <c r="V25" s="116">
        <v>4959</v>
      </c>
      <c r="W25" s="212">
        <f>IFERROR((V25/V26),"")</f>
        <v>0.19624060150375941</v>
      </c>
      <c r="X25" s="120">
        <f t="shared" si="10"/>
        <v>3667</v>
      </c>
      <c r="Y25" s="120">
        <f>H25+J25</f>
        <v>9584</v>
      </c>
      <c r="Z25" s="118">
        <f>H25+J25+L25</f>
        <v>15491</v>
      </c>
      <c r="AA25" s="120">
        <f>H25+J25+L25+N25</f>
        <v>20450</v>
      </c>
      <c r="AB25" s="140"/>
      <c r="AC25" s="120">
        <f>H25+J25</f>
        <v>9584</v>
      </c>
      <c r="AD25" s="120">
        <f>H25+J25+T25</f>
        <v>15491</v>
      </c>
      <c r="AE25" s="120">
        <f>AD25+V25</f>
        <v>20450</v>
      </c>
      <c r="AF25" s="80">
        <f t="shared" si="17"/>
        <v>3667</v>
      </c>
      <c r="AG25" s="208">
        <f>IFERROR((AF25/AF26),"")</f>
        <v>0.14511278195488722</v>
      </c>
      <c r="AH25" s="81">
        <v>5514</v>
      </c>
      <c r="AI25" s="153">
        <f>IFERROR((AH25/AH26),"")</f>
        <v>0.37317271250676776</v>
      </c>
      <c r="AJ25" s="155">
        <f>IFERROR(AI25/AG25,0)</f>
        <v>2.5716047027668449</v>
      </c>
      <c r="AK25" s="275" t="s">
        <v>124</v>
      </c>
      <c r="AL25" s="160" t="s">
        <v>125</v>
      </c>
      <c r="AM25" s="133" t="s">
        <v>115</v>
      </c>
      <c r="AN25" s="137">
        <v>5514</v>
      </c>
      <c r="AO25" s="135" t="s">
        <v>79</v>
      </c>
      <c r="AP25" s="167"/>
      <c r="AQ25" s="62"/>
      <c r="AR25" s="43">
        <f t="shared" si="18"/>
        <v>5917</v>
      </c>
      <c r="AS25" s="156">
        <f>IFERROR((AR25/AR26),"")</f>
        <v>0.23415116739216463</v>
      </c>
      <c r="AT25" s="44">
        <v>8382</v>
      </c>
      <c r="AU25" s="156">
        <f>IFERROR((AT25/AT26),"")</f>
        <v>0.56784770679493257</v>
      </c>
      <c r="AV25" s="162">
        <f>IFERROR(AU25/AS25,0)</f>
        <v>2.4251329306587706</v>
      </c>
      <c r="AW25" s="45">
        <f>AC25</f>
        <v>9584</v>
      </c>
      <c r="AX25" s="156">
        <f>IFERROR((AW25/AW26),"")</f>
        <v>0.37926394934705182</v>
      </c>
      <c r="AY25" s="285">
        <f>AH25+AT25</f>
        <v>13896</v>
      </c>
      <c r="AZ25" s="165">
        <f>IFERROR((AY25/AY26),"")</f>
        <v>0.9413996341711266</v>
      </c>
      <c r="BA25" s="169">
        <f>IFERROR(AZ25/AX25,0)</f>
        <v>2.4821753709833443</v>
      </c>
      <c r="BB25" s="222" t="s">
        <v>126</v>
      </c>
      <c r="BC25" s="171" t="s">
        <v>127</v>
      </c>
      <c r="BD25" s="133" t="s">
        <v>80</v>
      </c>
      <c r="BE25" s="150">
        <v>8382</v>
      </c>
      <c r="BF25" s="152" t="s">
        <v>79</v>
      </c>
      <c r="BG25" s="53"/>
      <c r="BI25" s="43">
        <f t="shared" si="19"/>
        <v>5907</v>
      </c>
      <c r="BJ25" s="156">
        <f>IFERROR((BI25/BI26),"")</f>
        <v>0.2337554412346656</v>
      </c>
      <c r="BK25" s="44"/>
      <c r="BL25" s="156" t="str">
        <f>IFERROR((BK25/BK26),"")</f>
        <v/>
      </c>
      <c r="BM25" s="162">
        <f>IFERROR(BL25/BJ25,0)</f>
        <v>0</v>
      </c>
      <c r="BN25" s="45">
        <f>AD25</f>
        <v>15491</v>
      </c>
      <c r="BO25" s="156">
        <f>IFERROR((BN25/BN26),"")</f>
        <v>0.6130193905817175</v>
      </c>
      <c r="BP25" s="50">
        <f>AY25+BK25</f>
        <v>13896</v>
      </c>
      <c r="BQ25" s="156" t="str">
        <f>IFERROR((BP25/BP26),"")</f>
        <v/>
      </c>
      <c r="BR25" s="162">
        <f>IFERROR(BQ25/BO25,0)</f>
        <v>0</v>
      </c>
      <c r="BS25" s="222"/>
      <c r="BT25" s="171"/>
      <c r="BU25" s="88"/>
      <c r="BV25" s="92"/>
      <c r="BW25" s="53"/>
      <c r="BX25" s="53"/>
      <c r="BY25" s="10"/>
      <c r="BZ25" s="76">
        <f t="shared" ref="BZ25" si="24">V25</f>
        <v>4959</v>
      </c>
      <c r="CA25" s="156">
        <f>IFERROR((BZ25/BZ26),"")</f>
        <v>0.19624060150375941</v>
      </c>
      <c r="CB25" s="44"/>
      <c r="CC25" s="156" t="str">
        <f>IFERROR((CB25/CB26),"")</f>
        <v/>
      </c>
      <c r="CD25" s="162">
        <f>IFERROR(CC25/CA25,0)</f>
        <v>0</v>
      </c>
      <c r="CE25" s="45">
        <f>AE25</f>
        <v>20450</v>
      </c>
      <c r="CF25" s="156">
        <f>IFERROR((CE25/CE26),"")</f>
        <v>0.80925999208547683</v>
      </c>
      <c r="CG25" s="50">
        <f>BP25+CB25</f>
        <v>13896</v>
      </c>
      <c r="CH25" s="156" t="str">
        <f>IFERROR((CG25/CG26),"")</f>
        <v/>
      </c>
      <c r="CI25" s="162">
        <f>IFERROR(CH25/CF25,0)</f>
        <v>0</v>
      </c>
      <c r="CJ25" s="163"/>
      <c r="CK25" s="190"/>
      <c r="CL25" s="88"/>
      <c r="CM25" s="88"/>
      <c r="CN25" s="92"/>
      <c r="CO25" s="53"/>
    </row>
    <row r="26" spans="1:93" s="3" customFormat="1" ht="408.6" customHeight="1">
      <c r="A26" s="224"/>
      <c r="B26" s="226"/>
      <c r="C26" s="215"/>
      <c r="D26" s="217"/>
      <c r="E26" s="145" t="s">
        <v>128</v>
      </c>
      <c r="F26" s="207"/>
      <c r="G26" s="127" t="s">
        <v>129</v>
      </c>
      <c r="H26" s="117">
        <v>25270</v>
      </c>
      <c r="I26" s="213"/>
      <c r="J26" s="117">
        <v>25270</v>
      </c>
      <c r="K26" s="213"/>
      <c r="L26" s="117">
        <v>25270</v>
      </c>
      <c r="M26" s="213"/>
      <c r="N26" s="117">
        <v>25270</v>
      </c>
      <c r="O26" s="213"/>
      <c r="P26" s="141">
        <f t="shared" si="13"/>
        <v>25270</v>
      </c>
      <c r="Q26" s="211"/>
      <c r="R26" s="141">
        <f t="shared" si="15"/>
        <v>25270</v>
      </c>
      <c r="S26" s="211"/>
      <c r="T26" s="117">
        <v>25270</v>
      </c>
      <c r="U26" s="284"/>
      <c r="V26" s="117">
        <v>25270</v>
      </c>
      <c r="W26" s="213"/>
      <c r="X26" s="121">
        <f t="shared" si="10"/>
        <v>25270</v>
      </c>
      <c r="Y26" s="121">
        <f>J26</f>
        <v>25270</v>
      </c>
      <c r="Z26" s="119">
        <f>L26</f>
        <v>25270</v>
      </c>
      <c r="AA26" s="121">
        <f>N26</f>
        <v>25270</v>
      </c>
      <c r="AB26" s="142"/>
      <c r="AC26" s="121">
        <f>J26</f>
        <v>25270</v>
      </c>
      <c r="AD26" s="121">
        <f>T26</f>
        <v>25270</v>
      </c>
      <c r="AE26" s="121">
        <f>V26</f>
        <v>25270</v>
      </c>
      <c r="AF26" s="82">
        <f t="shared" si="17"/>
        <v>25270</v>
      </c>
      <c r="AG26" s="209"/>
      <c r="AH26" s="83">
        <v>14776</v>
      </c>
      <c r="AI26" s="154"/>
      <c r="AJ26" s="155"/>
      <c r="AK26" s="159"/>
      <c r="AL26" s="161"/>
      <c r="AM26" s="134" t="s">
        <v>115</v>
      </c>
      <c r="AN26" s="134">
        <v>14348</v>
      </c>
      <c r="AO26" s="136" t="s">
        <v>79</v>
      </c>
      <c r="AP26" s="168"/>
      <c r="AQ26" s="62"/>
      <c r="AR26" s="46">
        <f t="shared" si="18"/>
        <v>25270</v>
      </c>
      <c r="AS26" s="157"/>
      <c r="AT26" s="47">
        <v>14761</v>
      </c>
      <c r="AU26" s="157"/>
      <c r="AV26" s="162"/>
      <c r="AW26" s="48">
        <f>R26</f>
        <v>25270</v>
      </c>
      <c r="AX26" s="157"/>
      <c r="AY26" s="286">
        <f t="shared" ref="AY26:AY30" si="25">AT26</f>
        <v>14761</v>
      </c>
      <c r="AZ26" s="166"/>
      <c r="BA26" s="170"/>
      <c r="BB26" s="164"/>
      <c r="BC26" s="172"/>
      <c r="BD26" s="134" t="s">
        <v>80</v>
      </c>
      <c r="BE26" s="150">
        <v>14097</v>
      </c>
      <c r="BF26" s="134" t="s">
        <v>130</v>
      </c>
      <c r="BG26" s="90" t="s">
        <v>131</v>
      </c>
      <c r="BI26" s="46">
        <f t="shared" si="19"/>
        <v>25270</v>
      </c>
      <c r="BJ26" s="157"/>
      <c r="BK26" s="47"/>
      <c r="BL26" s="157"/>
      <c r="BM26" s="162"/>
      <c r="BN26" s="48">
        <f>T26</f>
        <v>25270</v>
      </c>
      <c r="BO26" s="157"/>
      <c r="BP26" s="51">
        <f>BK26</f>
        <v>0</v>
      </c>
      <c r="BQ26" s="157"/>
      <c r="BR26" s="162"/>
      <c r="BS26" s="164"/>
      <c r="BT26" s="172"/>
      <c r="BU26" s="90"/>
      <c r="BV26" s="94"/>
      <c r="BW26" s="90"/>
      <c r="BX26" s="90"/>
      <c r="BY26" s="10"/>
      <c r="BZ26" s="46">
        <f t="shared" ref="BZ26" si="26">N26</f>
        <v>25270</v>
      </c>
      <c r="CA26" s="157"/>
      <c r="CB26" s="47"/>
      <c r="CC26" s="157"/>
      <c r="CD26" s="162"/>
      <c r="CE26" s="48">
        <f>V26</f>
        <v>25270</v>
      </c>
      <c r="CF26" s="157"/>
      <c r="CG26" s="51">
        <f t="shared" ref="CG26:CG32" si="27">CB26</f>
        <v>0</v>
      </c>
      <c r="CH26" s="157"/>
      <c r="CI26" s="162"/>
      <c r="CJ26" s="164"/>
      <c r="CK26" s="172"/>
      <c r="CL26" s="90"/>
      <c r="CM26" s="90"/>
      <c r="CN26" s="94"/>
      <c r="CO26" s="90"/>
    </row>
    <row r="27" spans="1:93" s="3" customFormat="1" ht="408.6" customHeight="1">
      <c r="A27" s="223" t="s">
        <v>132</v>
      </c>
      <c r="B27" s="225">
        <v>8</v>
      </c>
      <c r="C27" s="214" t="s">
        <v>133</v>
      </c>
      <c r="D27" s="216" t="s">
        <v>134</v>
      </c>
      <c r="E27" s="144" t="s">
        <v>135</v>
      </c>
      <c r="F27" s="206" t="s">
        <v>57</v>
      </c>
      <c r="G27" s="128" t="s">
        <v>136</v>
      </c>
      <c r="H27" s="116">
        <v>13775</v>
      </c>
      <c r="I27" s="212">
        <f>IFERROR((H27/H28),"")</f>
        <v>0.95</v>
      </c>
      <c r="J27" s="116">
        <v>13950</v>
      </c>
      <c r="K27" s="212">
        <f>IFERROR((J27/J28),"")</f>
        <v>0.96206896551724141</v>
      </c>
      <c r="L27" s="116">
        <v>14356</v>
      </c>
      <c r="M27" s="212">
        <f>IFERROR((L27/L28),"")</f>
        <v>0.97</v>
      </c>
      <c r="N27" s="116">
        <v>14450</v>
      </c>
      <c r="O27" s="212">
        <f>IFERROR((N27/N28),"")</f>
        <v>0.97635135135135132</v>
      </c>
      <c r="P27" s="139">
        <f t="shared" si="13"/>
        <v>13775</v>
      </c>
      <c r="Q27" s="210">
        <f t="shared" ref="Q27" si="28">IFERROR((P27/P28),"")</f>
        <v>0.95</v>
      </c>
      <c r="R27" s="139">
        <f t="shared" si="15"/>
        <v>13950</v>
      </c>
      <c r="S27" s="210">
        <f t="shared" ref="S27" si="29">IFERROR((R27/R28),"")</f>
        <v>0.96206896551724141</v>
      </c>
      <c r="T27" s="116">
        <v>14356</v>
      </c>
      <c r="U27" s="212">
        <f>IFERROR((T27/T28),"")</f>
        <v>0.97</v>
      </c>
      <c r="V27" s="116">
        <v>14450</v>
      </c>
      <c r="W27" s="212">
        <f>IFERROR((V27/V28),"")</f>
        <v>0.97635135135135132</v>
      </c>
      <c r="X27" s="120">
        <f t="shared" si="10"/>
        <v>13775</v>
      </c>
      <c r="Y27" s="120">
        <f>J27</f>
        <v>13950</v>
      </c>
      <c r="Z27" s="118">
        <f>L27</f>
        <v>14356</v>
      </c>
      <c r="AA27" s="120">
        <f>N27</f>
        <v>14450</v>
      </c>
      <c r="AB27" s="140"/>
      <c r="AC27" s="120">
        <f>J27</f>
        <v>13950</v>
      </c>
      <c r="AD27" s="120">
        <f>T27</f>
        <v>14356</v>
      </c>
      <c r="AE27" s="118">
        <f>V27</f>
        <v>14450</v>
      </c>
      <c r="AF27" s="80">
        <f t="shared" si="17"/>
        <v>13775</v>
      </c>
      <c r="AG27" s="208">
        <f>IFERROR((AF27/AF28),"")</f>
        <v>0.95</v>
      </c>
      <c r="AH27" s="81">
        <v>14114</v>
      </c>
      <c r="AI27" s="208">
        <f>IFERROR((AH27/AH28),"")</f>
        <v>0.9810927290421243</v>
      </c>
      <c r="AJ27" s="155">
        <f>IFERROR(AI27/AG27,0)</f>
        <v>1.032729188465394</v>
      </c>
      <c r="AK27" s="158" t="s">
        <v>137</v>
      </c>
      <c r="AL27" s="221" t="s">
        <v>138</v>
      </c>
      <c r="AM27" s="133" t="s">
        <v>104</v>
      </c>
      <c r="AN27" s="137">
        <v>14114</v>
      </c>
      <c r="AO27" s="135" t="s">
        <v>79</v>
      </c>
      <c r="AP27" s="93" t="s">
        <v>139</v>
      </c>
      <c r="AQ27" s="62"/>
      <c r="AR27" s="43">
        <f t="shared" si="18"/>
        <v>13950</v>
      </c>
      <c r="AS27" s="156">
        <f>IFERROR((AR27/AR28),"")</f>
        <v>0.96206896551724141</v>
      </c>
      <c r="AT27" s="44">
        <v>14045</v>
      </c>
      <c r="AU27" s="156">
        <f>IFERROR((AT27/AT28),"")</f>
        <v>0.98409473094170408</v>
      </c>
      <c r="AV27" s="162">
        <f>IFERROR(AU27/AS27,0)</f>
        <v>1.0228941647781153</v>
      </c>
      <c r="AW27" s="45">
        <f>R27</f>
        <v>13950</v>
      </c>
      <c r="AX27" s="156">
        <f>IFERROR((AW27/AW28),"")</f>
        <v>0.96206896551724141</v>
      </c>
      <c r="AY27" s="285">
        <f t="shared" si="25"/>
        <v>14045</v>
      </c>
      <c r="AZ27" s="165">
        <f>IFERROR((AY27/AY28),"")</f>
        <v>0.98409473094170408</v>
      </c>
      <c r="BA27" s="169">
        <f>IFERROR(AZ27/AX27,0)</f>
        <v>1.0228941647781153</v>
      </c>
      <c r="BB27" s="163" t="s">
        <v>140</v>
      </c>
      <c r="BC27" s="190" t="s">
        <v>141</v>
      </c>
      <c r="BD27" s="133" t="s">
        <v>80</v>
      </c>
      <c r="BE27" s="150">
        <v>14045</v>
      </c>
      <c r="BF27" s="133" t="s">
        <v>79</v>
      </c>
      <c r="BG27" s="148" t="s">
        <v>139</v>
      </c>
      <c r="BI27" s="43">
        <f t="shared" si="19"/>
        <v>14356</v>
      </c>
      <c r="BJ27" s="156">
        <f>IFERROR((BI27/BI28),"")</f>
        <v>0.97</v>
      </c>
      <c r="BK27" s="44"/>
      <c r="BL27" s="156" t="str">
        <f>IFERROR((BK27/BK28),"")</f>
        <v/>
      </c>
      <c r="BM27" s="162">
        <f>IFERROR(BL27/BJ27,0)</f>
        <v>0</v>
      </c>
      <c r="BN27" s="45">
        <f>T27</f>
        <v>14356</v>
      </c>
      <c r="BO27" s="156">
        <f>IFERROR((BN27/BN28),"")</f>
        <v>0.97</v>
      </c>
      <c r="BP27" s="50">
        <f>BK27</f>
        <v>0</v>
      </c>
      <c r="BQ27" s="156" t="str">
        <f>IFERROR((BP27/BP28),"")</f>
        <v/>
      </c>
      <c r="BR27" s="162">
        <f>IFERROR(BQ27/BO27,0)</f>
        <v>0</v>
      </c>
      <c r="BS27" s="163"/>
      <c r="BT27" s="190"/>
      <c r="BU27" s="88"/>
      <c r="BV27" s="92"/>
      <c r="BW27" s="88"/>
      <c r="BX27" s="88"/>
      <c r="BY27" s="10"/>
      <c r="BZ27" s="76">
        <f t="shared" ref="BZ27" si="30">V27</f>
        <v>14450</v>
      </c>
      <c r="CA27" s="156">
        <f>IFERROR((BZ27/BZ28),"")</f>
        <v>0.97635135135135132</v>
      </c>
      <c r="CB27" s="44"/>
      <c r="CC27" s="156" t="str">
        <f>IFERROR((CB27/CB28),"")</f>
        <v/>
      </c>
      <c r="CD27" s="162">
        <f>IFERROR(CC27/CA27,0)</f>
        <v>0</v>
      </c>
      <c r="CE27" s="45">
        <f>V27</f>
        <v>14450</v>
      </c>
      <c r="CF27" s="156">
        <f>IFERROR((CE27/CE28),"")</f>
        <v>0.97635135135135132</v>
      </c>
      <c r="CG27" s="50">
        <f t="shared" si="27"/>
        <v>0</v>
      </c>
      <c r="CH27" s="156" t="str">
        <f>IFERROR((CG27/CG28),"")</f>
        <v/>
      </c>
      <c r="CI27" s="162">
        <f>IFERROR(CH27/CF27,0)</f>
        <v>0</v>
      </c>
      <c r="CJ27" s="163"/>
      <c r="CK27" s="171"/>
      <c r="CL27" s="88"/>
      <c r="CM27" s="88"/>
      <c r="CN27" s="92"/>
      <c r="CO27" s="88"/>
    </row>
    <row r="28" spans="1:93" s="3" customFormat="1" ht="408.6" customHeight="1">
      <c r="A28" s="224"/>
      <c r="B28" s="226"/>
      <c r="C28" s="215"/>
      <c r="D28" s="217"/>
      <c r="E28" s="145" t="s">
        <v>142</v>
      </c>
      <c r="F28" s="207"/>
      <c r="G28" s="130" t="s">
        <v>143</v>
      </c>
      <c r="H28" s="117">
        <v>14500</v>
      </c>
      <c r="I28" s="213"/>
      <c r="J28" s="117">
        <v>14500</v>
      </c>
      <c r="K28" s="213"/>
      <c r="L28" s="117">
        <v>14800</v>
      </c>
      <c r="M28" s="213"/>
      <c r="N28" s="117">
        <v>14800</v>
      </c>
      <c r="O28" s="213"/>
      <c r="P28" s="141">
        <f t="shared" si="13"/>
        <v>14500</v>
      </c>
      <c r="Q28" s="211"/>
      <c r="R28" s="141">
        <f t="shared" si="15"/>
        <v>14500</v>
      </c>
      <c r="S28" s="211"/>
      <c r="T28" s="117">
        <v>14800</v>
      </c>
      <c r="U28" s="213"/>
      <c r="V28" s="117">
        <v>14800</v>
      </c>
      <c r="W28" s="213"/>
      <c r="X28" s="121">
        <f t="shared" si="10"/>
        <v>14500</v>
      </c>
      <c r="Y28" s="121">
        <f>J28</f>
        <v>14500</v>
      </c>
      <c r="Z28" s="119">
        <f>L28</f>
        <v>14800</v>
      </c>
      <c r="AA28" s="121">
        <f>N28</f>
        <v>14800</v>
      </c>
      <c r="AB28" s="142"/>
      <c r="AC28" s="121">
        <f>J28</f>
        <v>14500</v>
      </c>
      <c r="AD28" s="121">
        <f>T28</f>
        <v>14800</v>
      </c>
      <c r="AE28" s="119">
        <f>V28</f>
        <v>14800</v>
      </c>
      <c r="AF28" s="82">
        <f t="shared" si="17"/>
        <v>14500</v>
      </c>
      <c r="AG28" s="209"/>
      <c r="AH28" s="83">
        <v>14386</v>
      </c>
      <c r="AI28" s="209"/>
      <c r="AJ28" s="155"/>
      <c r="AK28" s="159"/>
      <c r="AL28" s="161"/>
      <c r="AM28" s="134" t="s">
        <v>104</v>
      </c>
      <c r="AN28" s="134">
        <v>14386</v>
      </c>
      <c r="AO28" s="136" t="s">
        <v>79</v>
      </c>
      <c r="AP28" s="95" t="s">
        <v>139</v>
      </c>
      <c r="AQ28" s="62"/>
      <c r="AR28" s="46">
        <f t="shared" si="18"/>
        <v>14500</v>
      </c>
      <c r="AS28" s="157"/>
      <c r="AT28" s="47">
        <v>14272</v>
      </c>
      <c r="AU28" s="157"/>
      <c r="AV28" s="162"/>
      <c r="AW28" s="48">
        <f>R28</f>
        <v>14500</v>
      </c>
      <c r="AX28" s="157"/>
      <c r="AY28" s="286">
        <f t="shared" si="25"/>
        <v>14272</v>
      </c>
      <c r="AZ28" s="166"/>
      <c r="BA28" s="170"/>
      <c r="BB28" s="164"/>
      <c r="BC28" s="172"/>
      <c r="BD28" s="134" t="s">
        <v>80</v>
      </c>
      <c r="BE28" s="151">
        <v>14272</v>
      </c>
      <c r="BF28" s="134" t="s">
        <v>79</v>
      </c>
      <c r="BG28" s="148" t="s">
        <v>139</v>
      </c>
      <c r="BI28" s="46">
        <f t="shared" si="19"/>
        <v>14800</v>
      </c>
      <c r="BJ28" s="157"/>
      <c r="BK28" s="47"/>
      <c r="BL28" s="157"/>
      <c r="BM28" s="162"/>
      <c r="BN28" s="48">
        <f>T28</f>
        <v>14800</v>
      </c>
      <c r="BO28" s="157"/>
      <c r="BP28" s="51">
        <f>BK28</f>
        <v>0</v>
      </c>
      <c r="BQ28" s="157"/>
      <c r="BR28" s="162"/>
      <c r="BS28" s="164"/>
      <c r="BT28" s="172"/>
      <c r="BU28" s="90"/>
      <c r="BV28" s="94"/>
      <c r="BW28" s="90"/>
      <c r="BX28" s="90"/>
      <c r="BY28" s="10"/>
      <c r="BZ28" s="46">
        <f t="shared" ref="BZ28" si="31">N28</f>
        <v>14800</v>
      </c>
      <c r="CA28" s="157"/>
      <c r="CB28" s="47"/>
      <c r="CC28" s="157"/>
      <c r="CD28" s="162"/>
      <c r="CE28" s="48">
        <f>V28</f>
        <v>14800</v>
      </c>
      <c r="CF28" s="157"/>
      <c r="CG28" s="51">
        <f t="shared" si="27"/>
        <v>0</v>
      </c>
      <c r="CH28" s="157"/>
      <c r="CI28" s="162"/>
      <c r="CJ28" s="164"/>
      <c r="CK28" s="172"/>
      <c r="CL28" s="90"/>
      <c r="CM28" s="90"/>
      <c r="CN28" s="94"/>
      <c r="CO28" s="90"/>
    </row>
    <row r="29" spans="1:93" s="3" customFormat="1" ht="408.6" customHeight="1">
      <c r="A29" s="224"/>
      <c r="B29" s="225">
        <v>9</v>
      </c>
      <c r="C29" s="214" t="s">
        <v>144</v>
      </c>
      <c r="D29" s="216" t="s">
        <v>145</v>
      </c>
      <c r="E29" s="144" t="s">
        <v>146</v>
      </c>
      <c r="F29" s="206" t="s">
        <v>57</v>
      </c>
      <c r="G29" s="128" t="s">
        <v>147</v>
      </c>
      <c r="H29" s="116">
        <v>216</v>
      </c>
      <c r="I29" s="212">
        <f>IFERROR((H29/H30),"")</f>
        <v>1.4896551724137931E-2</v>
      </c>
      <c r="J29" s="116">
        <v>216</v>
      </c>
      <c r="K29" s="212">
        <f>IFERROR((J29/J30),"")</f>
        <v>1.4896551724137931E-2</v>
      </c>
      <c r="L29" s="116">
        <v>220</v>
      </c>
      <c r="M29" s="212">
        <f>IFERROR((L29/L30),"")</f>
        <v>1.4864864864864866E-2</v>
      </c>
      <c r="N29" s="116">
        <v>220</v>
      </c>
      <c r="O29" s="212">
        <f>IFERROR((N29/N30),"")</f>
        <v>1.4864864864864866E-2</v>
      </c>
      <c r="P29" s="139">
        <f t="shared" si="13"/>
        <v>216</v>
      </c>
      <c r="Q29" s="210">
        <f t="shared" ref="Q29" si="32">IFERROR((P29/P30),"")</f>
        <v>1.4896551724137931E-2</v>
      </c>
      <c r="R29" s="139">
        <f t="shared" si="15"/>
        <v>216</v>
      </c>
      <c r="S29" s="210">
        <f t="shared" ref="S29" si="33">IFERROR((R29/R30),"")</f>
        <v>1.4896551724137931E-2</v>
      </c>
      <c r="T29" s="116">
        <v>220</v>
      </c>
      <c r="U29" s="212">
        <f>IFERROR((T29/T30),"")</f>
        <v>1.4864864864864866E-2</v>
      </c>
      <c r="V29" s="116">
        <v>220</v>
      </c>
      <c r="W29" s="212">
        <f>IFERROR((V29/V30),"")</f>
        <v>1.4864864864864866E-2</v>
      </c>
      <c r="X29" s="120">
        <f t="shared" si="10"/>
        <v>216</v>
      </c>
      <c r="Y29" s="120">
        <f>J29</f>
        <v>216</v>
      </c>
      <c r="Z29" s="118">
        <f>L29</f>
        <v>220</v>
      </c>
      <c r="AA29" s="120">
        <f>N29</f>
        <v>220</v>
      </c>
      <c r="AB29" s="140"/>
      <c r="AC29" s="120">
        <f>J29</f>
        <v>216</v>
      </c>
      <c r="AD29" s="120">
        <f t="shared" ref="AD29:AD30" si="34">T29</f>
        <v>220</v>
      </c>
      <c r="AE29" s="120">
        <f t="shared" ref="AE29:AE30" si="35">V29</f>
        <v>220</v>
      </c>
      <c r="AF29" s="80">
        <f t="shared" si="17"/>
        <v>216</v>
      </c>
      <c r="AG29" s="208">
        <f>IFERROR((AF29/AF30),"")</f>
        <v>1.4896551724137931E-2</v>
      </c>
      <c r="AH29" s="81">
        <v>216</v>
      </c>
      <c r="AI29" s="208">
        <f>IFERROR((AH29/AH30),"")</f>
        <v>1.5014597525371889E-2</v>
      </c>
      <c r="AJ29" s="155">
        <f>IFERROR(AI29/AG29,0)</f>
        <v>1.0079243709161685</v>
      </c>
      <c r="AK29" s="158" t="s">
        <v>148</v>
      </c>
      <c r="AL29" s="218" t="s">
        <v>149</v>
      </c>
      <c r="AM29" s="133" t="s">
        <v>104</v>
      </c>
      <c r="AN29" s="133">
        <v>59</v>
      </c>
      <c r="AO29" s="135" t="s">
        <v>130</v>
      </c>
      <c r="AP29" s="93" t="s">
        <v>150</v>
      </c>
      <c r="AQ29" s="62"/>
      <c r="AR29" s="43">
        <f t="shared" si="18"/>
        <v>216</v>
      </c>
      <c r="AS29" s="156">
        <f>IFERROR((AR29/AR30),"")</f>
        <v>1.4896551724137931E-2</v>
      </c>
      <c r="AT29" s="44">
        <v>268</v>
      </c>
      <c r="AU29" s="156">
        <f>IFERROR((AT29/AT30),"")</f>
        <v>1.8778026905829595E-2</v>
      </c>
      <c r="AV29" s="162">
        <f>IFERROR(AU29/AS29,0)</f>
        <v>1.2605619913635608</v>
      </c>
      <c r="AW29" s="45">
        <f>AC29</f>
        <v>216</v>
      </c>
      <c r="AX29" s="156">
        <f>IFERROR((AW29/AW30),"")</f>
        <v>1.4896551724137931E-2</v>
      </c>
      <c r="AY29" s="285">
        <f t="shared" si="25"/>
        <v>268</v>
      </c>
      <c r="AZ29" s="165">
        <f>IFERROR((AY29/AY30),"")</f>
        <v>1.8778026905829595E-2</v>
      </c>
      <c r="BA29" s="169">
        <f>IFERROR(AZ29/AX29,0)</f>
        <v>1.2605619913635608</v>
      </c>
      <c r="BB29" s="163" t="s">
        <v>151</v>
      </c>
      <c r="BC29" s="191" t="s">
        <v>152</v>
      </c>
      <c r="BD29" s="133" t="s">
        <v>80</v>
      </c>
      <c r="BE29" s="151">
        <v>18</v>
      </c>
      <c r="BF29" s="133" t="s">
        <v>130</v>
      </c>
      <c r="BG29" s="148" t="s">
        <v>153</v>
      </c>
      <c r="BI29" s="43">
        <f t="shared" si="19"/>
        <v>220</v>
      </c>
      <c r="BJ29" s="156">
        <f>IFERROR((BI29/BI30),"")</f>
        <v>1.4864864864864866E-2</v>
      </c>
      <c r="BK29" s="44"/>
      <c r="BL29" s="156" t="str">
        <f>IFERROR((BK29/BK30),"")</f>
        <v/>
      </c>
      <c r="BM29" s="162">
        <f>IFERROR(BL29/BJ29,0)</f>
        <v>0</v>
      </c>
      <c r="BN29" s="45">
        <f>AD29</f>
        <v>220</v>
      </c>
      <c r="BO29" s="156">
        <f>IFERROR((BN29/BN30),"")</f>
        <v>1.4864864864864866E-2</v>
      </c>
      <c r="BP29" s="50">
        <f>AY29+BK29</f>
        <v>268</v>
      </c>
      <c r="BQ29" s="156">
        <f>IFERROR((BP29/BP30),"")</f>
        <v>1.8778026905829595E-2</v>
      </c>
      <c r="BR29" s="162">
        <f>IFERROR(BQ29/BO29,0)</f>
        <v>1.2632490827558092</v>
      </c>
      <c r="BS29" s="163"/>
      <c r="BT29" s="191"/>
      <c r="BU29" s="219"/>
      <c r="BV29" s="219"/>
      <c r="BW29" s="219"/>
      <c r="BX29" s="219"/>
      <c r="BY29" s="10"/>
      <c r="BZ29" s="76">
        <f t="shared" ref="BZ29" si="36">V29</f>
        <v>220</v>
      </c>
      <c r="CA29" s="156">
        <f>IFERROR((BZ29/BZ30),"")</f>
        <v>1.4864864864864866E-2</v>
      </c>
      <c r="CB29" s="44"/>
      <c r="CC29" s="156" t="str">
        <f>IFERROR((CB29/CB30),"")</f>
        <v/>
      </c>
      <c r="CD29" s="162">
        <f>IFERROR(CC29/CA29,0)</f>
        <v>0</v>
      </c>
      <c r="CE29" s="45">
        <f>AE29</f>
        <v>220</v>
      </c>
      <c r="CF29" s="156">
        <f>IFERROR((CE29/CE30),"")</f>
        <v>1.4864864864864866E-2</v>
      </c>
      <c r="CG29" s="50">
        <f t="shared" si="27"/>
        <v>0</v>
      </c>
      <c r="CH29" s="156" t="str">
        <f>IFERROR((CG29/CG30),"")</f>
        <v/>
      </c>
      <c r="CI29" s="162">
        <f>IFERROR(CH29/CF29,0)</f>
        <v>0</v>
      </c>
      <c r="CJ29" s="163"/>
      <c r="CK29" s="190"/>
      <c r="CL29" s="219"/>
      <c r="CM29" s="219"/>
      <c r="CN29" s="219"/>
      <c r="CO29" s="219"/>
    </row>
    <row r="30" spans="1:93" s="3" customFormat="1" ht="408.6" customHeight="1">
      <c r="A30" s="224"/>
      <c r="B30" s="226"/>
      <c r="C30" s="215"/>
      <c r="D30" s="217"/>
      <c r="E30" s="145" t="s">
        <v>142</v>
      </c>
      <c r="F30" s="207"/>
      <c r="G30" s="130" t="s">
        <v>143</v>
      </c>
      <c r="H30" s="117">
        <v>14500</v>
      </c>
      <c r="I30" s="213"/>
      <c r="J30" s="117">
        <v>14500</v>
      </c>
      <c r="K30" s="213"/>
      <c r="L30" s="117">
        <v>14800</v>
      </c>
      <c r="M30" s="213"/>
      <c r="N30" s="117">
        <v>14800</v>
      </c>
      <c r="O30" s="213"/>
      <c r="P30" s="141">
        <f t="shared" si="13"/>
        <v>14500</v>
      </c>
      <c r="Q30" s="211"/>
      <c r="R30" s="141">
        <f t="shared" si="15"/>
        <v>14500</v>
      </c>
      <c r="S30" s="211"/>
      <c r="T30" s="117">
        <v>14800</v>
      </c>
      <c r="U30" s="213"/>
      <c r="V30" s="117">
        <v>14800</v>
      </c>
      <c r="W30" s="213"/>
      <c r="X30" s="121">
        <f t="shared" si="10"/>
        <v>14500</v>
      </c>
      <c r="Y30" s="121">
        <f>J30</f>
        <v>14500</v>
      </c>
      <c r="Z30" s="119">
        <f>L30</f>
        <v>14800</v>
      </c>
      <c r="AA30" s="121">
        <f>N30</f>
        <v>14800</v>
      </c>
      <c r="AB30" s="142"/>
      <c r="AC30" s="121">
        <f>J30</f>
        <v>14500</v>
      </c>
      <c r="AD30" s="121">
        <f t="shared" si="34"/>
        <v>14800</v>
      </c>
      <c r="AE30" s="121">
        <f t="shared" si="35"/>
        <v>14800</v>
      </c>
      <c r="AF30" s="82">
        <f t="shared" si="17"/>
        <v>14500</v>
      </c>
      <c r="AG30" s="209"/>
      <c r="AH30" s="83">
        <v>14386</v>
      </c>
      <c r="AI30" s="209"/>
      <c r="AJ30" s="155"/>
      <c r="AK30" s="159"/>
      <c r="AL30" s="161"/>
      <c r="AM30" s="134" t="s">
        <v>104</v>
      </c>
      <c r="AN30" s="134">
        <v>14386</v>
      </c>
      <c r="AO30" s="136" t="s">
        <v>79</v>
      </c>
      <c r="AP30" s="95" t="s">
        <v>139</v>
      </c>
      <c r="AQ30" s="62"/>
      <c r="AR30" s="46">
        <f t="shared" si="18"/>
        <v>14500</v>
      </c>
      <c r="AS30" s="157"/>
      <c r="AT30" s="47">
        <v>14272</v>
      </c>
      <c r="AU30" s="157"/>
      <c r="AV30" s="162"/>
      <c r="AW30" s="48">
        <f>AC30</f>
        <v>14500</v>
      </c>
      <c r="AX30" s="157"/>
      <c r="AY30" s="286">
        <f t="shared" si="25"/>
        <v>14272</v>
      </c>
      <c r="AZ30" s="166"/>
      <c r="BA30" s="170"/>
      <c r="BB30" s="164"/>
      <c r="BC30" s="172"/>
      <c r="BD30" s="134" t="s">
        <v>80</v>
      </c>
      <c r="BE30" s="151">
        <v>14272</v>
      </c>
      <c r="BF30" s="134" t="s">
        <v>79</v>
      </c>
      <c r="BG30" s="148" t="s">
        <v>139</v>
      </c>
      <c r="BI30" s="46">
        <f t="shared" si="19"/>
        <v>14800</v>
      </c>
      <c r="BJ30" s="157"/>
      <c r="BK30" s="47"/>
      <c r="BL30" s="157"/>
      <c r="BM30" s="162"/>
      <c r="BN30" s="48">
        <f>AD30</f>
        <v>14800</v>
      </c>
      <c r="BO30" s="157"/>
      <c r="BP30" s="50">
        <f>AY30+BK30</f>
        <v>14272</v>
      </c>
      <c r="BQ30" s="157"/>
      <c r="BR30" s="162"/>
      <c r="BS30" s="164"/>
      <c r="BT30" s="172"/>
      <c r="BU30" s="220"/>
      <c r="BV30" s="220"/>
      <c r="BW30" s="220"/>
      <c r="BX30" s="220"/>
      <c r="BY30" s="10"/>
      <c r="BZ30" s="46">
        <f t="shared" ref="BZ30" si="37">N30</f>
        <v>14800</v>
      </c>
      <c r="CA30" s="157"/>
      <c r="CB30" s="47"/>
      <c r="CC30" s="157"/>
      <c r="CD30" s="162"/>
      <c r="CE30" s="48">
        <f>AE30</f>
        <v>14800</v>
      </c>
      <c r="CF30" s="157"/>
      <c r="CG30" s="51">
        <f t="shared" si="27"/>
        <v>0</v>
      </c>
      <c r="CH30" s="157"/>
      <c r="CI30" s="162"/>
      <c r="CJ30" s="164"/>
      <c r="CK30" s="172"/>
      <c r="CL30" s="220"/>
      <c r="CM30" s="220"/>
      <c r="CN30" s="220"/>
      <c r="CO30" s="220"/>
    </row>
    <row r="31" spans="1:93" s="3" customFormat="1" ht="408.6" customHeight="1">
      <c r="A31" s="224"/>
      <c r="B31" s="225">
        <v>10</v>
      </c>
      <c r="C31" s="214" t="s">
        <v>154</v>
      </c>
      <c r="D31" s="216" t="s">
        <v>155</v>
      </c>
      <c r="E31" s="144" t="s">
        <v>156</v>
      </c>
      <c r="F31" s="206" t="s">
        <v>57</v>
      </c>
      <c r="G31" s="128" t="s">
        <v>157</v>
      </c>
      <c r="H31" s="116">
        <v>170</v>
      </c>
      <c r="I31" s="212">
        <f>IFERROR((H31/H32),"")</f>
        <v>0.33333333333333331</v>
      </c>
      <c r="J31" s="116">
        <v>9</v>
      </c>
      <c r="K31" s="212">
        <f>IFERROR((J31/J32),"")</f>
        <v>1.7647058823529412E-2</v>
      </c>
      <c r="L31" s="116">
        <v>90</v>
      </c>
      <c r="M31" s="212">
        <f>IFERROR((L31/L32),"")</f>
        <v>0.15</v>
      </c>
      <c r="N31" s="116">
        <v>0</v>
      </c>
      <c r="O31" s="212">
        <f>IFERROR((N31/N32),"")</f>
        <v>0</v>
      </c>
      <c r="P31" s="139">
        <f t="shared" si="13"/>
        <v>170</v>
      </c>
      <c r="Q31" s="210">
        <f t="shared" ref="Q31" si="38">IFERROR((P31/P32),"")</f>
        <v>0.33333333333333331</v>
      </c>
      <c r="R31" s="139">
        <f t="shared" si="15"/>
        <v>9</v>
      </c>
      <c r="S31" s="210">
        <f t="shared" ref="S31" si="39">IFERROR((R31/R32),"")</f>
        <v>1.7647058823529412E-2</v>
      </c>
      <c r="T31" s="116">
        <v>90</v>
      </c>
      <c r="U31" s="212">
        <f>IFERROR((T31/T32),"")</f>
        <v>0.15</v>
      </c>
      <c r="V31" s="116">
        <v>0</v>
      </c>
      <c r="W31" s="212">
        <f>IFERROR((V31/V32),"")</f>
        <v>0</v>
      </c>
      <c r="X31" s="120">
        <f t="shared" si="10"/>
        <v>170</v>
      </c>
      <c r="Y31" s="120">
        <f>H31+J31</f>
        <v>179</v>
      </c>
      <c r="Z31" s="118">
        <f>H31+J31+L31</f>
        <v>269</v>
      </c>
      <c r="AA31" s="120">
        <f>H31+J31+L31+N31</f>
        <v>269</v>
      </c>
      <c r="AB31" s="140"/>
      <c r="AC31" s="120">
        <f>H31+J31</f>
        <v>179</v>
      </c>
      <c r="AD31" s="120">
        <f>H31+J31+T31</f>
        <v>269</v>
      </c>
      <c r="AE31" s="120">
        <f>AD31+V31</f>
        <v>269</v>
      </c>
      <c r="AF31" s="80">
        <f t="shared" si="17"/>
        <v>170</v>
      </c>
      <c r="AG31" s="208">
        <f>IFERROR((AF31/AF32),"")</f>
        <v>0.33333333333333331</v>
      </c>
      <c r="AH31" s="81">
        <v>501</v>
      </c>
      <c r="AI31" s="153">
        <f>IFERROR((AH31/AH32),"")</f>
        <v>0.98235294117647054</v>
      </c>
      <c r="AJ31" s="155">
        <f>IFERROR(AI31/AG31,0)</f>
        <v>2.947058823529412</v>
      </c>
      <c r="AK31" s="158" t="s">
        <v>158</v>
      </c>
      <c r="AL31" s="218" t="s">
        <v>159</v>
      </c>
      <c r="AM31" s="133" t="s">
        <v>104</v>
      </c>
      <c r="AN31" s="133">
        <v>517</v>
      </c>
      <c r="AO31" s="133" t="s">
        <v>104</v>
      </c>
      <c r="AP31" s="93" t="s">
        <v>160</v>
      </c>
      <c r="AQ31" s="62"/>
      <c r="AR31" s="43">
        <f t="shared" si="18"/>
        <v>9</v>
      </c>
      <c r="AS31" s="156">
        <f>IFERROR((AR31/AR32),"")</f>
        <v>1.7647058823529412E-2</v>
      </c>
      <c r="AT31" s="44">
        <v>88</v>
      </c>
      <c r="AU31" s="156">
        <f>IFERROR((AT31/AT32),"")</f>
        <v>0.15913200723327306</v>
      </c>
      <c r="AV31" s="162">
        <f>IFERROR(AU31/AS31,0)</f>
        <v>9.0174804098854739</v>
      </c>
      <c r="AW31" s="45">
        <f>AR31+AF31</f>
        <v>179</v>
      </c>
      <c r="AX31" s="156">
        <f>IFERROR((AW31/AW32),"")</f>
        <v>0.35098039215686272</v>
      </c>
      <c r="AY31" s="285">
        <f>AT31+AH31</f>
        <v>589</v>
      </c>
      <c r="AZ31" s="165">
        <f>IFERROR((AY31/AY32),"")</f>
        <v>1.0650994575045207</v>
      </c>
      <c r="BA31" s="169">
        <f>IFERROR(AZ31/AX31,0)</f>
        <v>3.0346409124430482</v>
      </c>
      <c r="BB31" s="163" t="s">
        <v>161</v>
      </c>
      <c r="BC31" s="191" t="s">
        <v>162</v>
      </c>
      <c r="BD31" s="133" t="s">
        <v>80</v>
      </c>
      <c r="BE31" s="151">
        <v>655</v>
      </c>
      <c r="BF31" s="133" t="s">
        <v>130</v>
      </c>
      <c r="BG31" s="148" t="s">
        <v>163</v>
      </c>
      <c r="BI31" s="43">
        <f t="shared" si="19"/>
        <v>90</v>
      </c>
      <c r="BJ31" s="156">
        <f>IFERROR((BI31/BI32),"")</f>
        <v>0.15</v>
      </c>
      <c r="BK31" s="44"/>
      <c r="BL31" s="156" t="str">
        <f>IFERROR((BK31/BK32),"")</f>
        <v/>
      </c>
      <c r="BM31" s="162">
        <f>IFERROR(BL31/BJ31,0)</f>
        <v>0</v>
      </c>
      <c r="BN31" s="45">
        <f>T31</f>
        <v>90</v>
      </c>
      <c r="BO31" s="156">
        <f>IFERROR((BN31/BN32),"")</f>
        <v>0.15</v>
      </c>
      <c r="BP31" s="50">
        <f>BK31</f>
        <v>0</v>
      </c>
      <c r="BQ31" s="156" t="str">
        <f>IFERROR((BP31/BP32),"")</f>
        <v/>
      </c>
      <c r="BR31" s="162">
        <f>IFERROR(BQ31/BO31,0)</f>
        <v>0</v>
      </c>
      <c r="BS31" s="163"/>
      <c r="BT31" s="191"/>
      <c r="BU31" s="219"/>
      <c r="BV31" s="219"/>
      <c r="BW31" s="219"/>
      <c r="BX31" s="219"/>
      <c r="BY31" s="10"/>
      <c r="BZ31" s="76">
        <f t="shared" ref="BZ31" si="40">V31</f>
        <v>0</v>
      </c>
      <c r="CA31" s="156">
        <f>IFERROR((BZ31/BZ32),"")</f>
        <v>0</v>
      </c>
      <c r="CB31" s="44"/>
      <c r="CC31" s="156" t="str">
        <f>IFERROR((CB31/CB32),"")</f>
        <v/>
      </c>
      <c r="CD31" s="162">
        <f>IFERROR(CC31/CA31,0)</f>
        <v>0</v>
      </c>
      <c r="CE31" s="45">
        <f>V31</f>
        <v>0</v>
      </c>
      <c r="CF31" s="156">
        <f>IFERROR((CE31/CE32),"")</f>
        <v>0</v>
      </c>
      <c r="CG31" s="50">
        <f t="shared" si="27"/>
        <v>0</v>
      </c>
      <c r="CH31" s="156" t="str">
        <f>IFERROR((CG31/CG32),"")</f>
        <v/>
      </c>
      <c r="CI31" s="162">
        <f>IFERROR(CH31/CF31,0)</f>
        <v>0</v>
      </c>
      <c r="CJ31" s="163"/>
      <c r="CK31" s="171"/>
      <c r="CL31" s="219"/>
      <c r="CM31" s="219"/>
      <c r="CN31" s="219"/>
      <c r="CO31" s="219"/>
    </row>
    <row r="32" spans="1:93" s="3" customFormat="1" ht="408.6" customHeight="1">
      <c r="A32" s="224"/>
      <c r="B32" s="226"/>
      <c r="C32" s="215"/>
      <c r="D32" s="217"/>
      <c r="E32" s="145" t="s">
        <v>164</v>
      </c>
      <c r="F32" s="207"/>
      <c r="G32" s="130" t="s">
        <v>164</v>
      </c>
      <c r="H32" s="117">
        <v>510</v>
      </c>
      <c r="I32" s="213"/>
      <c r="J32" s="117">
        <v>510</v>
      </c>
      <c r="K32" s="213"/>
      <c r="L32" s="117">
        <v>600</v>
      </c>
      <c r="M32" s="213"/>
      <c r="N32" s="117">
        <v>600</v>
      </c>
      <c r="O32" s="213"/>
      <c r="P32" s="141">
        <f t="shared" si="13"/>
        <v>510</v>
      </c>
      <c r="Q32" s="211"/>
      <c r="R32" s="141">
        <f t="shared" si="15"/>
        <v>510</v>
      </c>
      <c r="S32" s="211"/>
      <c r="T32" s="117">
        <v>600</v>
      </c>
      <c r="U32" s="213"/>
      <c r="V32" s="117">
        <v>600</v>
      </c>
      <c r="W32" s="213"/>
      <c r="X32" s="121">
        <f t="shared" si="10"/>
        <v>510</v>
      </c>
      <c r="Y32" s="121">
        <f>J32</f>
        <v>510</v>
      </c>
      <c r="Z32" s="119">
        <f>L32</f>
        <v>600</v>
      </c>
      <c r="AA32" s="121">
        <f>N32</f>
        <v>600</v>
      </c>
      <c r="AB32" s="142"/>
      <c r="AC32" s="121">
        <f>J32</f>
        <v>510</v>
      </c>
      <c r="AD32" s="121">
        <f>T32</f>
        <v>600</v>
      </c>
      <c r="AE32" s="121">
        <f>V32</f>
        <v>600</v>
      </c>
      <c r="AF32" s="82">
        <f t="shared" si="17"/>
        <v>510</v>
      </c>
      <c r="AG32" s="209"/>
      <c r="AH32" s="83">
        <v>510</v>
      </c>
      <c r="AI32" s="154"/>
      <c r="AJ32" s="155"/>
      <c r="AK32" s="159"/>
      <c r="AL32" s="161"/>
      <c r="AM32" s="134" t="s">
        <v>104</v>
      </c>
      <c r="AN32" s="134">
        <v>510</v>
      </c>
      <c r="AO32" s="134" t="s">
        <v>104</v>
      </c>
      <c r="AP32" s="95" t="s">
        <v>160</v>
      </c>
      <c r="AQ32" s="62"/>
      <c r="AR32" s="46">
        <f t="shared" si="18"/>
        <v>510</v>
      </c>
      <c r="AS32" s="157"/>
      <c r="AT32" s="47">
        <v>553</v>
      </c>
      <c r="AU32" s="157"/>
      <c r="AV32" s="162"/>
      <c r="AW32" s="48">
        <f>R32</f>
        <v>510</v>
      </c>
      <c r="AX32" s="157"/>
      <c r="AY32" s="286">
        <f>AT32</f>
        <v>553</v>
      </c>
      <c r="AZ32" s="166"/>
      <c r="BA32" s="170"/>
      <c r="BB32" s="164"/>
      <c r="BC32" s="172"/>
      <c r="BD32" s="134" t="s">
        <v>80</v>
      </c>
      <c r="BE32" s="151">
        <v>553</v>
      </c>
      <c r="BF32" s="134" t="s">
        <v>79</v>
      </c>
      <c r="BG32" s="148" t="s">
        <v>165</v>
      </c>
      <c r="BI32" s="46">
        <f t="shared" si="19"/>
        <v>600</v>
      </c>
      <c r="BJ32" s="157"/>
      <c r="BK32" s="47"/>
      <c r="BL32" s="157"/>
      <c r="BM32" s="162"/>
      <c r="BN32" s="48">
        <f>T32</f>
        <v>600</v>
      </c>
      <c r="BO32" s="157"/>
      <c r="BP32" s="51">
        <f>BK32</f>
        <v>0</v>
      </c>
      <c r="BQ32" s="157"/>
      <c r="BR32" s="162"/>
      <c r="BS32" s="164"/>
      <c r="BT32" s="172"/>
      <c r="BU32" s="220"/>
      <c r="BV32" s="220"/>
      <c r="BW32" s="220"/>
      <c r="BX32" s="220"/>
      <c r="BY32" s="10"/>
      <c r="BZ32" s="46">
        <f t="shared" ref="BZ32" si="41">N32</f>
        <v>600</v>
      </c>
      <c r="CA32" s="157"/>
      <c r="CB32" s="47"/>
      <c r="CC32" s="157"/>
      <c r="CD32" s="162"/>
      <c r="CE32" s="48">
        <f>V32</f>
        <v>600</v>
      </c>
      <c r="CF32" s="157"/>
      <c r="CG32" s="51">
        <f t="shared" si="27"/>
        <v>0</v>
      </c>
      <c r="CH32" s="157"/>
      <c r="CI32" s="162"/>
      <c r="CJ32" s="164"/>
      <c r="CK32" s="172"/>
      <c r="CL32" s="220"/>
      <c r="CM32" s="220"/>
      <c r="CN32" s="220"/>
      <c r="CO32" s="220"/>
    </row>
    <row r="33" spans="1:93" s="3" customFormat="1" ht="408.6" customHeight="1">
      <c r="A33" s="224"/>
      <c r="B33" s="225">
        <v>11</v>
      </c>
      <c r="C33" s="273" t="s">
        <v>166</v>
      </c>
      <c r="D33" s="204" t="s">
        <v>167</v>
      </c>
      <c r="E33" s="126" t="s">
        <v>168</v>
      </c>
      <c r="F33" s="206" t="s">
        <v>57</v>
      </c>
      <c r="G33" s="129" t="s">
        <v>169</v>
      </c>
      <c r="H33" s="116">
        <v>4201</v>
      </c>
      <c r="I33" s="212">
        <f>IFERROR((H33/H34),"")</f>
        <v>0.26888120839733742</v>
      </c>
      <c r="J33" s="116">
        <v>15263</v>
      </c>
      <c r="K33" s="212">
        <f>IFERROR((J33/J34),"")</f>
        <v>0.55578617726312718</v>
      </c>
      <c r="L33" s="116">
        <v>14638</v>
      </c>
      <c r="M33" s="212">
        <f>IFERROR((L33/L34),"")</f>
        <v>0.5360530266964515</v>
      </c>
      <c r="N33" s="116">
        <v>15042</v>
      </c>
      <c r="O33" s="212">
        <f>IFERROR((N33/N34),"")</f>
        <v>0.61619761582892962</v>
      </c>
      <c r="P33" s="139">
        <f t="shared" si="13"/>
        <v>4201</v>
      </c>
      <c r="Q33" s="210">
        <f t="shared" ref="Q33" si="42">IFERROR((P33/P34),"")</f>
        <v>0.26888120839733742</v>
      </c>
      <c r="R33" s="139">
        <f t="shared" si="15"/>
        <v>15263</v>
      </c>
      <c r="S33" s="210">
        <f t="shared" ref="S33" si="43">IFERROR((R33/R34),"")</f>
        <v>0.55578617726312718</v>
      </c>
      <c r="T33" s="116">
        <v>14638</v>
      </c>
      <c r="U33" s="212">
        <f>IFERROR((T33/T34),"")</f>
        <v>0.5360530266964515</v>
      </c>
      <c r="V33" s="116">
        <v>15042</v>
      </c>
      <c r="W33" s="212">
        <f>IFERROR((V33/V34),"")</f>
        <v>0.61619761582892962</v>
      </c>
      <c r="X33" s="120">
        <f t="shared" si="10"/>
        <v>4201</v>
      </c>
      <c r="Y33" s="120">
        <f>H33+J33</f>
        <v>19464</v>
      </c>
      <c r="Z33" s="118">
        <f>H33+J33+L33</f>
        <v>34102</v>
      </c>
      <c r="AA33" s="120">
        <f>H33+J33+L33+N33</f>
        <v>49144</v>
      </c>
      <c r="AB33" s="140"/>
      <c r="AC33" s="120">
        <f>H33+J33</f>
        <v>19464</v>
      </c>
      <c r="AD33" s="120">
        <f t="shared" ref="AD33:AD36" si="44">H33+J33+T33</f>
        <v>34102</v>
      </c>
      <c r="AE33" s="120">
        <f t="shared" ref="AE33:AE36" si="45">AD33+V33</f>
        <v>49144</v>
      </c>
      <c r="AF33" s="80">
        <f t="shared" si="17"/>
        <v>4201</v>
      </c>
      <c r="AG33" s="208">
        <f>IFERROR((AF33/AF34),"")</f>
        <v>0.26888120839733742</v>
      </c>
      <c r="AH33" s="81">
        <v>7997</v>
      </c>
      <c r="AI33" s="153">
        <f>IFERROR((AH33/AH34),"")</f>
        <v>0.35869028930253422</v>
      </c>
      <c r="AJ33" s="155">
        <f>IFERROR(AI33/AG33,0)</f>
        <v>1.3340102547162092</v>
      </c>
      <c r="AK33" s="158" t="s">
        <v>170</v>
      </c>
      <c r="AL33" s="221" t="s">
        <v>103</v>
      </c>
      <c r="AM33" s="133" t="s">
        <v>109</v>
      </c>
      <c r="AN33" s="137">
        <v>7895</v>
      </c>
      <c r="AO33" s="135" t="s">
        <v>130</v>
      </c>
      <c r="AP33" s="167"/>
      <c r="AQ33" s="62"/>
      <c r="AR33" s="43">
        <f t="shared" si="18"/>
        <v>15263</v>
      </c>
      <c r="AS33" s="156">
        <f>IFERROR((AR33/AR34),"")</f>
        <v>0.55578617726312718</v>
      </c>
      <c r="AT33" s="44">
        <v>12612</v>
      </c>
      <c r="AU33" s="156">
        <f>IFERROR((AT33/AT34),"")</f>
        <v>0.36943085620551275</v>
      </c>
      <c r="AV33" s="162">
        <f>IFERROR(AU33/AS33,0)</f>
        <v>0.66469961168287961</v>
      </c>
      <c r="AW33" s="45">
        <f>AC33</f>
        <v>19464</v>
      </c>
      <c r="AX33" s="156">
        <f>IFERROR((AW33/AW34),"")</f>
        <v>0.45174766745578609</v>
      </c>
      <c r="AY33" s="285">
        <f>AH33+AT33</f>
        <v>20609</v>
      </c>
      <c r="AZ33" s="165">
        <f>IFERROR((AY33/AY34),"")</f>
        <v>0.36518765283339832</v>
      </c>
      <c r="BA33" s="169">
        <f>IFERROR(AZ33/AX33,0)</f>
        <v>0.80838857428996103</v>
      </c>
      <c r="BB33" s="163" t="s">
        <v>171</v>
      </c>
      <c r="BC33" s="190" t="s">
        <v>172</v>
      </c>
      <c r="BD33" s="133" t="s">
        <v>80</v>
      </c>
      <c r="BE33" s="150">
        <v>12529</v>
      </c>
      <c r="BF33" s="133" t="s">
        <v>130</v>
      </c>
      <c r="BG33" s="88"/>
      <c r="BI33" s="43">
        <f t="shared" si="19"/>
        <v>14638</v>
      </c>
      <c r="BJ33" s="156">
        <f>IFERROR((BI33/BI34),"")</f>
        <v>0.5360530266964515</v>
      </c>
      <c r="BK33" s="44"/>
      <c r="BL33" s="156" t="str">
        <f>IFERROR((BK33/BK34),"")</f>
        <v/>
      </c>
      <c r="BM33" s="162">
        <f>IFERROR(BL33/BJ33,0)</f>
        <v>0</v>
      </c>
      <c r="BN33" s="45">
        <f>AD33</f>
        <v>34102</v>
      </c>
      <c r="BO33" s="156">
        <f>IFERROR((BN33/BN34),"")</f>
        <v>0.48445157899222935</v>
      </c>
      <c r="BP33" s="50">
        <f>AY33+BK33</f>
        <v>20609</v>
      </c>
      <c r="BQ33" s="156">
        <f>IFERROR((BP33/BP34),"")</f>
        <v>0.36518765283339832</v>
      </c>
      <c r="BR33" s="162">
        <f>IFERROR(BQ33/BO33,0)</f>
        <v>0.75381662207206057</v>
      </c>
      <c r="BS33" s="163"/>
      <c r="BT33" s="190"/>
      <c r="BU33" s="88"/>
      <c r="BV33" s="92"/>
      <c r="BW33" s="88"/>
      <c r="BX33" s="88"/>
      <c r="BY33" s="10"/>
      <c r="BZ33" s="76">
        <f t="shared" ref="BZ33" si="46">V33</f>
        <v>15042</v>
      </c>
      <c r="CA33" s="156">
        <f>IFERROR((BZ33/BZ34),"")</f>
        <v>0.61619761582892962</v>
      </c>
      <c r="CB33" s="44"/>
      <c r="CC33" s="156" t="str">
        <f>IFERROR((CB33/CB34),"")</f>
        <v/>
      </c>
      <c r="CD33" s="162">
        <f>IFERROR(CC33/CA33,0)</f>
        <v>0</v>
      </c>
      <c r="CE33" s="45">
        <f>AE33</f>
        <v>49144</v>
      </c>
      <c r="CF33" s="156">
        <f>IFERROR((CE33/CE34),"")</f>
        <v>0.51837475212016371</v>
      </c>
      <c r="CG33" s="50">
        <f>BP33+CB33</f>
        <v>20609</v>
      </c>
      <c r="CH33" s="156">
        <f>IFERROR((CG33/CG34),"")</f>
        <v>0.36518765283339832</v>
      </c>
      <c r="CI33" s="162">
        <f>IFERROR(CH33/CF33,0)</f>
        <v>0.70448580170961861</v>
      </c>
      <c r="CJ33" s="163"/>
      <c r="CK33" s="190"/>
      <c r="CL33" s="88"/>
      <c r="CM33" s="88"/>
      <c r="CN33" s="92"/>
      <c r="CO33" s="88"/>
    </row>
    <row r="34" spans="1:93" s="3" customFormat="1" ht="408.6" customHeight="1">
      <c r="A34" s="224"/>
      <c r="B34" s="226"/>
      <c r="C34" s="274"/>
      <c r="D34" s="205"/>
      <c r="E34" s="124" t="s">
        <v>173</v>
      </c>
      <c r="F34" s="207"/>
      <c r="G34" s="127" t="s">
        <v>174</v>
      </c>
      <c r="H34" s="117">
        <v>15624</v>
      </c>
      <c r="I34" s="213"/>
      <c r="J34" s="117">
        <v>27462</v>
      </c>
      <c r="K34" s="213"/>
      <c r="L34" s="117">
        <v>27307</v>
      </c>
      <c r="M34" s="213"/>
      <c r="N34" s="117">
        <v>24411</v>
      </c>
      <c r="O34" s="213"/>
      <c r="P34" s="141">
        <f t="shared" si="13"/>
        <v>15624</v>
      </c>
      <c r="Q34" s="211"/>
      <c r="R34" s="141">
        <f t="shared" si="15"/>
        <v>27462</v>
      </c>
      <c r="S34" s="211"/>
      <c r="T34" s="117">
        <v>27307</v>
      </c>
      <c r="U34" s="213"/>
      <c r="V34" s="117">
        <v>24411</v>
      </c>
      <c r="W34" s="213"/>
      <c r="X34" s="121">
        <f t="shared" si="10"/>
        <v>15624</v>
      </c>
      <c r="Y34" s="121">
        <f>H34+J34</f>
        <v>43086</v>
      </c>
      <c r="Z34" s="119">
        <f>H34+J34+L34</f>
        <v>70393</v>
      </c>
      <c r="AA34" s="121">
        <f>H34+J34+L34+N34</f>
        <v>94804</v>
      </c>
      <c r="AB34" s="142"/>
      <c r="AC34" s="121">
        <f>H34+J34</f>
        <v>43086</v>
      </c>
      <c r="AD34" s="121">
        <f t="shared" si="44"/>
        <v>70393</v>
      </c>
      <c r="AE34" s="121">
        <f t="shared" si="45"/>
        <v>94804</v>
      </c>
      <c r="AF34" s="82">
        <f t="shared" si="17"/>
        <v>15624</v>
      </c>
      <c r="AG34" s="209"/>
      <c r="AH34" s="83">
        <v>22295</v>
      </c>
      <c r="AI34" s="154"/>
      <c r="AJ34" s="155"/>
      <c r="AK34" s="159"/>
      <c r="AL34" s="161"/>
      <c r="AM34" s="134" t="s">
        <v>104</v>
      </c>
      <c r="AN34" s="134">
        <v>21801</v>
      </c>
      <c r="AO34" s="136" t="s">
        <v>130</v>
      </c>
      <c r="AP34" s="168"/>
      <c r="AQ34" s="62"/>
      <c r="AR34" s="46">
        <f t="shared" si="18"/>
        <v>27462</v>
      </c>
      <c r="AS34" s="157"/>
      <c r="AT34" s="47">
        <v>34139</v>
      </c>
      <c r="AU34" s="157"/>
      <c r="AV34" s="162"/>
      <c r="AW34" s="48">
        <f>AC34</f>
        <v>43086</v>
      </c>
      <c r="AX34" s="157"/>
      <c r="AY34" s="286">
        <f>AH34+AT34</f>
        <v>56434</v>
      </c>
      <c r="AZ34" s="166"/>
      <c r="BA34" s="170"/>
      <c r="BB34" s="164"/>
      <c r="BC34" s="172"/>
      <c r="BD34" s="134" t="s">
        <v>80</v>
      </c>
      <c r="BE34" s="150">
        <v>33927</v>
      </c>
      <c r="BF34" s="134" t="s">
        <v>130</v>
      </c>
      <c r="BG34" s="90"/>
      <c r="BI34" s="46">
        <f t="shared" si="19"/>
        <v>27307</v>
      </c>
      <c r="BJ34" s="157"/>
      <c r="BK34" s="47"/>
      <c r="BL34" s="157"/>
      <c r="BM34" s="162"/>
      <c r="BN34" s="48">
        <f>AD34</f>
        <v>70393</v>
      </c>
      <c r="BO34" s="157"/>
      <c r="BP34" s="51">
        <f>AY34+BK34</f>
        <v>56434</v>
      </c>
      <c r="BQ34" s="157"/>
      <c r="BR34" s="162"/>
      <c r="BS34" s="164"/>
      <c r="BT34" s="172"/>
      <c r="BU34" s="90"/>
      <c r="BV34" s="94"/>
      <c r="BW34" s="90"/>
      <c r="BX34" s="90"/>
      <c r="BY34" s="10"/>
      <c r="BZ34" s="46">
        <f t="shared" ref="BZ34" si="47">N34</f>
        <v>24411</v>
      </c>
      <c r="CA34" s="157"/>
      <c r="CB34" s="47"/>
      <c r="CC34" s="157"/>
      <c r="CD34" s="162"/>
      <c r="CE34" s="48">
        <f>AE34</f>
        <v>94804</v>
      </c>
      <c r="CF34" s="157"/>
      <c r="CG34" s="51">
        <f>BP34+CB34</f>
        <v>56434</v>
      </c>
      <c r="CH34" s="157"/>
      <c r="CI34" s="162"/>
      <c r="CJ34" s="164"/>
      <c r="CK34" s="172"/>
      <c r="CL34" s="90"/>
      <c r="CM34" s="90"/>
      <c r="CN34" s="94"/>
      <c r="CO34" s="90"/>
    </row>
    <row r="35" spans="1:93" s="3" customFormat="1" ht="408.6" customHeight="1">
      <c r="A35" s="224"/>
      <c r="B35" s="225">
        <v>12</v>
      </c>
      <c r="C35" s="273" t="s">
        <v>175</v>
      </c>
      <c r="D35" s="204" t="s">
        <v>176</v>
      </c>
      <c r="E35" s="126" t="s">
        <v>177</v>
      </c>
      <c r="F35" s="206" t="s">
        <v>57</v>
      </c>
      <c r="G35" s="129" t="s">
        <v>178</v>
      </c>
      <c r="H35" s="116">
        <v>11423</v>
      </c>
      <c r="I35" s="212">
        <f>IFERROR((H35/H36),"")</f>
        <v>0.73111879160266258</v>
      </c>
      <c r="J35" s="116">
        <v>12199</v>
      </c>
      <c r="K35" s="212">
        <f>IFERROR((J35/J36),"")</f>
        <v>0.44421382273687277</v>
      </c>
      <c r="L35" s="116">
        <v>12669</v>
      </c>
      <c r="M35" s="212">
        <f>IFERROR((L35/L36),"")</f>
        <v>0.46394697330354856</v>
      </c>
      <c r="N35" s="116">
        <v>9369</v>
      </c>
      <c r="O35" s="212">
        <f>IFERROR((N35/N36),"")</f>
        <v>0.38380238417107043</v>
      </c>
      <c r="P35" s="139">
        <f t="shared" si="13"/>
        <v>11423</v>
      </c>
      <c r="Q35" s="210">
        <f t="shared" ref="Q35" si="48">IFERROR((P35/P36),"")</f>
        <v>0.73111879160266258</v>
      </c>
      <c r="R35" s="139">
        <f t="shared" si="15"/>
        <v>12199</v>
      </c>
      <c r="S35" s="210">
        <f t="shared" ref="S35" si="49">IFERROR((R35/R36),"")</f>
        <v>0.44421382273687277</v>
      </c>
      <c r="T35" s="116">
        <v>12669</v>
      </c>
      <c r="U35" s="212">
        <f>IFERROR((T35/T36),"")</f>
        <v>0.46394697330354856</v>
      </c>
      <c r="V35" s="116">
        <v>9369</v>
      </c>
      <c r="W35" s="212">
        <f>IFERROR((V35/V36),"")</f>
        <v>0.38380238417107043</v>
      </c>
      <c r="X35" s="120">
        <f t="shared" si="10"/>
        <v>11423</v>
      </c>
      <c r="Y35" s="120">
        <f>H35+J35</f>
        <v>23622</v>
      </c>
      <c r="Z35" s="118">
        <f>H35+J35+L35</f>
        <v>36291</v>
      </c>
      <c r="AA35" s="120">
        <f>H35+J35+L35+N35</f>
        <v>45660</v>
      </c>
      <c r="AB35" s="140"/>
      <c r="AC35" s="120">
        <f>H35+J35</f>
        <v>23622</v>
      </c>
      <c r="AD35" s="120">
        <f t="shared" si="44"/>
        <v>36291</v>
      </c>
      <c r="AE35" s="120">
        <f t="shared" si="45"/>
        <v>45660</v>
      </c>
      <c r="AF35" s="80">
        <f t="shared" si="17"/>
        <v>11423</v>
      </c>
      <c r="AG35" s="208">
        <f>IFERROR((AF35/AF36),"")</f>
        <v>0.73111879160266258</v>
      </c>
      <c r="AH35" s="81">
        <v>14298</v>
      </c>
      <c r="AI35" s="153">
        <f>IFERROR((AH35/AH36),"")</f>
        <v>0.64130971069746578</v>
      </c>
      <c r="AJ35" s="155">
        <f>IFERROR(AI35/AG35,0)</f>
        <v>0.87716212202899457</v>
      </c>
      <c r="AK35" s="158" t="s">
        <v>170</v>
      </c>
      <c r="AL35" s="160" t="s">
        <v>179</v>
      </c>
      <c r="AM35" s="133" t="s">
        <v>104</v>
      </c>
      <c r="AN35" s="137">
        <v>13906</v>
      </c>
      <c r="AO35" s="135" t="s">
        <v>130</v>
      </c>
      <c r="AP35" s="93"/>
      <c r="AQ35" s="62"/>
      <c r="AR35" s="43">
        <f t="shared" si="18"/>
        <v>12199</v>
      </c>
      <c r="AS35" s="156">
        <f>IFERROR((AR35/AR36),"")</f>
        <v>0.44421382273687277</v>
      </c>
      <c r="AT35" s="44">
        <v>21527</v>
      </c>
      <c r="AU35" s="156">
        <f>IFERROR((AT35/AT36),"")</f>
        <v>0.63056914379448725</v>
      </c>
      <c r="AV35" s="162">
        <f>IFERROR(AU35/AS35,0)</f>
        <v>1.4195171593478326</v>
      </c>
      <c r="AW35" s="45">
        <f>AC35</f>
        <v>23622</v>
      </c>
      <c r="AX35" s="156">
        <f>IFERROR((AW35/AW36),"")</f>
        <v>0.54825233254421391</v>
      </c>
      <c r="AY35" s="285">
        <f>AH35+AT35</f>
        <v>35825</v>
      </c>
      <c r="AZ35" s="165">
        <f>IFERROR((AY35/AY36),"")</f>
        <v>0.63481234716660173</v>
      </c>
      <c r="BA35" s="169">
        <f>IFERROR(AZ35/AX35,0)</f>
        <v>1.157883531877919</v>
      </c>
      <c r="BB35" s="163" t="s">
        <v>180</v>
      </c>
      <c r="BC35" s="171" t="s">
        <v>181</v>
      </c>
      <c r="BD35" s="133" t="s">
        <v>80</v>
      </c>
      <c r="BE35" s="150">
        <v>11727</v>
      </c>
      <c r="BF35" s="133" t="s">
        <v>130</v>
      </c>
      <c r="BG35" s="88"/>
      <c r="BI35" s="43">
        <f t="shared" si="19"/>
        <v>12669</v>
      </c>
      <c r="BJ35" s="156">
        <f>IFERROR((BI35/BI36),"")</f>
        <v>0.46394697330354856</v>
      </c>
      <c r="BK35" s="44"/>
      <c r="BL35" s="156" t="str">
        <f>IFERROR((BK35/BK36),"")</f>
        <v/>
      </c>
      <c r="BM35" s="162">
        <f>IFERROR(BL35/BJ35,0)</f>
        <v>0</v>
      </c>
      <c r="BN35" s="45">
        <f>AD35</f>
        <v>36291</v>
      </c>
      <c r="BO35" s="156">
        <f>IFERROR((BN35/BN36),"")</f>
        <v>0.51554842100777065</v>
      </c>
      <c r="BP35" s="50">
        <f>AY35+BK35</f>
        <v>35825</v>
      </c>
      <c r="BQ35" s="156">
        <f>IFERROR((BP35/BP36),"")</f>
        <v>0.63481234716660173</v>
      </c>
      <c r="BR35" s="162">
        <f>IFERROR(BQ35/BO35,0)</f>
        <v>1.2313340925876552</v>
      </c>
      <c r="BS35" s="163"/>
      <c r="BT35" s="171"/>
      <c r="BU35" s="88"/>
      <c r="BV35" s="92"/>
      <c r="BW35" s="88"/>
      <c r="BX35" s="88"/>
      <c r="BY35" s="10"/>
      <c r="BZ35" s="76">
        <f t="shared" ref="BZ35" si="50">V35</f>
        <v>9369</v>
      </c>
      <c r="CA35" s="156">
        <f>IFERROR((BZ35/BZ36),"")</f>
        <v>0.38380238417107043</v>
      </c>
      <c r="CB35" s="44"/>
      <c r="CC35" s="156" t="str">
        <f>IFERROR((CB35/CB36),"")</f>
        <v/>
      </c>
      <c r="CD35" s="162">
        <f>IFERROR(CC35/CA35,0)</f>
        <v>0</v>
      </c>
      <c r="CE35" s="45">
        <f>AE35</f>
        <v>45660</v>
      </c>
      <c r="CF35" s="156">
        <f>IFERROR((CE35/CE36),"")</f>
        <v>0.48162524787983629</v>
      </c>
      <c r="CG35" s="50">
        <f>BP35+CB35</f>
        <v>35825</v>
      </c>
      <c r="CH35" s="156">
        <f>IFERROR((CG35/CG36),"")</f>
        <v>0.63481234716660173</v>
      </c>
      <c r="CI35" s="162">
        <f>IFERROR(CH35/CF35,0)</f>
        <v>1.3180628506522669</v>
      </c>
      <c r="CJ35" s="163"/>
      <c r="CK35" s="171"/>
      <c r="CL35" s="88"/>
      <c r="CM35" s="88"/>
      <c r="CN35" s="92"/>
      <c r="CO35" s="88"/>
    </row>
    <row r="36" spans="1:93" s="3" customFormat="1" ht="408.6" customHeight="1">
      <c r="A36" s="233"/>
      <c r="B36" s="226"/>
      <c r="C36" s="274"/>
      <c r="D36" s="205"/>
      <c r="E36" s="124" t="s">
        <v>173</v>
      </c>
      <c r="F36" s="207"/>
      <c r="G36" s="127" t="s">
        <v>174</v>
      </c>
      <c r="H36" s="117">
        <v>15624</v>
      </c>
      <c r="I36" s="213"/>
      <c r="J36" s="117">
        <v>27462</v>
      </c>
      <c r="K36" s="213"/>
      <c r="L36" s="117">
        <v>27307</v>
      </c>
      <c r="M36" s="213"/>
      <c r="N36" s="117">
        <v>24411</v>
      </c>
      <c r="O36" s="213"/>
      <c r="P36" s="141">
        <f t="shared" si="13"/>
        <v>15624</v>
      </c>
      <c r="Q36" s="211"/>
      <c r="R36" s="141">
        <f t="shared" si="15"/>
        <v>27462</v>
      </c>
      <c r="S36" s="211"/>
      <c r="T36" s="117">
        <v>27307</v>
      </c>
      <c r="U36" s="213"/>
      <c r="V36" s="117">
        <v>24411</v>
      </c>
      <c r="W36" s="213"/>
      <c r="X36" s="121">
        <f t="shared" si="10"/>
        <v>15624</v>
      </c>
      <c r="Y36" s="121">
        <f>H36+J36</f>
        <v>43086</v>
      </c>
      <c r="Z36" s="119">
        <f>H36+J36+L36</f>
        <v>70393</v>
      </c>
      <c r="AA36" s="121">
        <f>H36+J36+L36+N36</f>
        <v>94804</v>
      </c>
      <c r="AB36" s="142"/>
      <c r="AC36" s="121">
        <f>H36+J36</f>
        <v>43086</v>
      </c>
      <c r="AD36" s="121">
        <f t="shared" si="44"/>
        <v>70393</v>
      </c>
      <c r="AE36" s="121">
        <f t="shared" si="45"/>
        <v>94804</v>
      </c>
      <c r="AF36" s="82">
        <f t="shared" si="17"/>
        <v>15624</v>
      </c>
      <c r="AG36" s="209"/>
      <c r="AH36" s="83">
        <v>22295</v>
      </c>
      <c r="AI36" s="154"/>
      <c r="AJ36" s="155"/>
      <c r="AK36" s="159"/>
      <c r="AL36" s="161"/>
      <c r="AM36" s="134" t="s">
        <v>104</v>
      </c>
      <c r="AN36" s="134">
        <v>21801</v>
      </c>
      <c r="AO36" s="136" t="s">
        <v>130</v>
      </c>
      <c r="AP36" s="95"/>
      <c r="AQ36" s="62"/>
      <c r="AR36" s="46">
        <f t="shared" si="18"/>
        <v>27462</v>
      </c>
      <c r="AS36" s="157"/>
      <c r="AT36" s="47">
        <v>34139</v>
      </c>
      <c r="AU36" s="157"/>
      <c r="AV36" s="162"/>
      <c r="AW36" s="48">
        <f>AC36</f>
        <v>43086</v>
      </c>
      <c r="AX36" s="157"/>
      <c r="AY36" s="286">
        <f>AH36+AT36</f>
        <v>56434</v>
      </c>
      <c r="AZ36" s="166"/>
      <c r="BA36" s="170"/>
      <c r="BB36" s="164"/>
      <c r="BC36" s="172"/>
      <c r="BD36" s="134" t="s">
        <v>80</v>
      </c>
      <c r="BE36" s="150">
        <v>33927</v>
      </c>
      <c r="BF36" s="134" t="s">
        <v>130</v>
      </c>
      <c r="BG36" s="90"/>
      <c r="BI36" s="46">
        <f t="shared" si="19"/>
        <v>27307</v>
      </c>
      <c r="BJ36" s="157"/>
      <c r="BK36" s="47"/>
      <c r="BL36" s="157"/>
      <c r="BM36" s="162"/>
      <c r="BN36" s="48">
        <f>AD36</f>
        <v>70393</v>
      </c>
      <c r="BO36" s="157"/>
      <c r="BP36" s="51">
        <f>AY36+BK36</f>
        <v>56434</v>
      </c>
      <c r="BQ36" s="157"/>
      <c r="BR36" s="162"/>
      <c r="BS36" s="164"/>
      <c r="BT36" s="172"/>
      <c r="BU36" s="90"/>
      <c r="BV36" s="94"/>
      <c r="BW36" s="90"/>
      <c r="BX36" s="90"/>
      <c r="BY36" s="10"/>
      <c r="BZ36" s="46">
        <f t="shared" ref="BZ36" si="51">N36</f>
        <v>24411</v>
      </c>
      <c r="CA36" s="157"/>
      <c r="CB36" s="47"/>
      <c r="CC36" s="157"/>
      <c r="CD36" s="162"/>
      <c r="CE36" s="48">
        <f>AE36</f>
        <v>94804</v>
      </c>
      <c r="CF36" s="157"/>
      <c r="CG36" s="51">
        <f>BP36+CB36</f>
        <v>56434</v>
      </c>
      <c r="CH36" s="157"/>
      <c r="CI36" s="162"/>
      <c r="CJ36" s="164"/>
      <c r="CK36" s="172"/>
      <c r="CL36" s="90"/>
      <c r="CM36" s="90"/>
      <c r="CN36" s="94"/>
      <c r="CO36" s="90"/>
    </row>
    <row r="37" spans="1:93" s="3" customFormat="1" ht="57.6" customHeight="1">
      <c r="A37" s="97"/>
      <c r="B37" s="99"/>
      <c r="C37" s="24"/>
      <c r="D37" s="24"/>
      <c r="E37" s="24"/>
      <c r="F37" s="33"/>
      <c r="G37" s="33"/>
      <c r="H37" s="60">
        <f>H33+H35</f>
        <v>15624</v>
      </c>
      <c r="I37" s="71"/>
      <c r="J37" s="60">
        <f>J33+J35</f>
        <v>27462</v>
      </c>
      <c r="K37" s="71"/>
      <c r="L37" s="60">
        <f>L33+L35</f>
        <v>27307</v>
      </c>
      <c r="M37" s="71"/>
      <c r="N37" s="60">
        <f>N33+N35</f>
        <v>24411</v>
      </c>
      <c r="O37" s="71"/>
      <c r="P37" s="60">
        <f>P33+P35</f>
        <v>15624</v>
      </c>
      <c r="Q37" s="71"/>
      <c r="R37" s="60">
        <f>R33+R35</f>
        <v>27462</v>
      </c>
      <c r="S37" s="71"/>
      <c r="T37" s="60">
        <f>T33+T35</f>
        <v>27307</v>
      </c>
      <c r="U37" s="71"/>
      <c r="V37" s="60">
        <f>V33+V35</f>
        <v>24411</v>
      </c>
      <c r="W37" s="71"/>
      <c r="X37" s="60">
        <f t="shared" ref="X37:AF37" si="52">X33+X35</f>
        <v>15624</v>
      </c>
      <c r="Y37" s="60">
        <f t="shared" si="52"/>
        <v>43086</v>
      </c>
      <c r="Z37" s="60">
        <f t="shared" si="52"/>
        <v>70393</v>
      </c>
      <c r="AA37" s="60">
        <f t="shared" si="52"/>
        <v>94804</v>
      </c>
      <c r="AB37" s="60">
        <f t="shared" si="52"/>
        <v>0</v>
      </c>
      <c r="AC37" s="60">
        <f t="shared" si="52"/>
        <v>43086</v>
      </c>
      <c r="AD37" s="60">
        <f t="shared" si="52"/>
        <v>70393</v>
      </c>
      <c r="AE37" s="60">
        <f t="shared" si="52"/>
        <v>94804</v>
      </c>
      <c r="AF37" s="60">
        <f t="shared" si="52"/>
        <v>15624</v>
      </c>
      <c r="AG37" s="71">
        <f>AG33+AG35</f>
        <v>1</v>
      </c>
      <c r="AH37" s="71">
        <f>AH33+AH35</f>
        <v>22295</v>
      </c>
      <c r="AI37" s="71">
        <f>AI33+AI35</f>
        <v>1</v>
      </c>
      <c r="AJ37" s="71">
        <f>AJ33+AJ35</f>
        <v>2.2111723767452038</v>
      </c>
      <c r="AK37" s="27"/>
      <c r="AL37" s="27"/>
      <c r="AM37" s="28"/>
      <c r="AN37" s="28"/>
      <c r="AO37" s="28"/>
      <c r="AP37" s="28"/>
      <c r="AQ37" s="62"/>
      <c r="AR37" s="71">
        <f>AR33+AR35</f>
        <v>27462</v>
      </c>
      <c r="AS37" s="73"/>
      <c r="AT37" s="71">
        <f>AT33+AT35</f>
        <v>34139</v>
      </c>
      <c r="AU37" s="73"/>
      <c r="AV37" s="74"/>
      <c r="AW37" s="71"/>
      <c r="AX37" s="73"/>
      <c r="AY37" s="71">
        <f>AY33+AY35</f>
        <v>56434</v>
      </c>
      <c r="AZ37" s="73"/>
      <c r="BA37" s="74"/>
      <c r="BB37" s="29"/>
      <c r="BC37" s="29"/>
      <c r="BD37" s="28"/>
      <c r="BE37" s="25">
        <f>BE33+BE35</f>
        <v>24256</v>
      </c>
      <c r="BF37" s="28"/>
      <c r="BG37" s="28"/>
      <c r="BI37" s="25"/>
      <c r="BJ37" s="30"/>
      <c r="BK37" s="49">
        <f>BK33+BK35</f>
        <v>0</v>
      </c>
      <c r="BL37" s="30"/>
      <c r="BM37" s="26"/>
      <c r="BN37" s="49">
        <f>BN33+BN35</f>
        <v>70393</v>
      </c>
      <c r="BO37" s="30"/>
      <c r="BP37" s="49">
        <f>BP33+BP35</f>
        <v>56434</v>
      </c>
      <c r="BQ37" s="30"/>
      <c r="BR37" s="26"/>
      <c r="BS37" s="31"/>
      <c r="BT37" s="31"/>
      <c r="BU37" s="28"/>
      <c r="BV37" s="49"/>
      <c r="BW37" s="28"/>
      <c r="BX37" s="29"/>
      <c r="BY37" s="10"/>
      <c r="BZ37" s="71"/>
      <c r="CA37" s="73"/>
      <c r="CB37" s="71">
        <f>CB33+CB35</f>
        <v>0</v>
      </c>
      <c r="CC37" s="73"/>
      <c r="CD37" s="74"/>
      <c r="CE37" s="71">
        <f>CE33+CE35</f>
        <v>94804</v>
      </c>
      <c r="CF37" s="73"/>
      <c r="CG37" s="71">
        <f>CG33+CG35</f>
        <v>56434</v>
      </c>
      <c r="CH37" s="73"/>
      <c r="CI37" s="74"/>
      <c r="CJ37" s="29"/>
      <c r="CK37" s="29"/>
      <c r="CL37" s="28"/>
      <c r="CM37" s="28"/>
      <c r="CN37" s="28"/>
      <c r="CO37" s="29"/>
    </row>
    <row r="38" spans="1:93" s="32" customFormat="1" ht="80.25" customHeight="1">
      <c r="A38" s="62"/>
      <c r="B38" s="57"/>
      <c r="H38" s="32" t="b">
        <f>H34=H37</f>
        <v>1</v>
      </c>
      <c r="J38" s="32" t="b">
        <f t="shared" ref="J38:AJ38" si="53">J34=J37</f>
        <v>1</v>
      </c>
      <c r="L38" s="32" t="b">
        <f t="shared" si="53"/>
        <v>1</v>
      </c>
      <c r="N38" s="32" t="b">
        <f t="shared" si="53"/>
        <v>1</v>
      </c>
      <c r="P38" s="32" t="b">
        <f t="shared" si="53"/>
        <v>1</v>
      </c>
      <c r="R38" s="32" t="b">
        <f t="shared" si="53"/>
        <v>1</v>
      </c>
      <c r="T38" s="32" t="b">
        <f t="shared" si="53"/>
        <v>1</v>
      </c>
      <c r="V38" s="32" t="b">
        <f t="shared" si="53"/>
        <v>1</v>
      </c>
      <c r="X38" s="32" t="b">
        <f>X34=X37</f>
        <v>1</v>
      </c>
      <c r="Y38" s="32" t="b">
        <f>Y34=Y37</f>
        <v>1</v>
      </c>
      <c r="Z38" s="32" t="b">
        <f>Z34=Z37</f>
        <v>1</v>
      </c>
      <c r="AA38" s="32" t="b">
        <f>AA34=AA37</f>
        <v>1</v>
      </c>
      <c r="AB38" s="32" t="b">
        <f t="shared" si="53"/>
        <v>1</v>
      </c>
      <c r="AC38" s="32" t="b">
        <f t="shared" si="53"/>
        <v>1</v>
      </c>
      <c r="AD38" s="32" t="b">
        <f t="shared" si="53"/>
        <v>1</v>
      </c>
      <c r="AE38" s="32" t="b">
        <f t="shared" si="53"/>
        <v>1</v>
      </c>
      <c r="AF38" s="32" t="b">
        <f t="shared" si="53"/>
        <v>1</v>
      </c>
      <c r="AG38" s="32" t="b">
        <f t="shared" si="53"/>
        <v>0</v>
      </c>
      <c r="AH38" s="32" t="b">
        <f t="shared" si="53"/>
        <v>1</v>
      </c>
      <c r="AI38" s="32" t="b">
        <f t="shared" si="53"/>
        <v>0</v>
      </c>
      <c r="AJ38" s="32" t="b">
        <f t="shared" si="53"/>
        <v>0</v>
      </c>
    </row>
    <row r="39" spans="1:93" ht="75">
      <c r="A39" s="203" t="s">
        <v>182</v>
      </c>
      <c r="B39" s="203"/>
      <c r="C39" s="203"/>
      <c r="D39" s="203"/>
      <c r="E39" s="203"/>
      <c r="X39" s="10"/>
      <c r="Y39" s="10"/>
      <c r="Z39" s="10"/>
      <c r="AA39" s="10"/>
    </row>
    <row r="40" spans="1:93" ht="75"/>
  </sheetData>
  <sheetProtection formatCells="0" formatColumns="0" formatRows="0"/>
  <mergeCells count="471">
    <mergeCell ref="BV29:BV30"/>
    <mergeCell ref="CH17:CH18"/>
    <mergeCell ref="BB21:BB22"/>
    <mergeCell ref="BR21:BR22"/>
    <mergeCell ref="CN29:CN30"/>
    <mergeCell ref="Q33:Q34"/>
    <mergeCell ref="S33:S34"/>
    <mergeCell ref="CO29:CO30"/>
    <mergeCell ref="CN31:CN32"/>
    <mergeCell ref="CO31:CO32"/>
    <mergeCell ref="BZ10:CO10"/>
    <mergeCell ref="BX29:BX30"/>
    <mergeCell ref="BU31:BU32"/>
    <mergeCell ref="BV31:BV32"/>
    <mergeCell ref="BW31:BW32"/>
    <mergeCell ref="BX31:BX32"/>
    <mergeCell ref="CL29:CL30"/>
    <mergeCell ref="CM29:CM30"/>
    <mergeCell ref="CL31:CL32"/>
    <mergeCell ref="CM31:CM32"/>
    <mergeCell ref="CI19:CI20"/>
    <mergeCell ref="CI21:CI22"/>
    <mergeCell ref="CC21:CC22"/>
    <mergeCell ref="CD21:CD22"/>
    <mergeCell ref="CF21:CF22"/>
    <mergeCell ref="BU29:BU30"/>
    <mergeCell ref="Q31:Q32"/>
    <mergeCell ref="S31:S32"/>
    <mergeCell ref="U31:U32"/>
    <mergeCell ref="W31:W32"/>
    <mergeCell ref="U27:U28"/>
    <mergeCell ref="W27:W28"/>
    <mergeCell ref="Q29:Q30"/>
    <mergeCell ref="S29:S30"/>
    <mergeCell ref="U29:U30"/>
    <mergeCell ref="W29:W30"/>
    <mergeCell ref="H10:W10"/>
    <mergeCell ref="CN11:CN12"/>
    <mergeCell ref="H11:O11"/>
    <mergeCell ref="H13:M14"/>
    <mergeCell ref="H15:M16"/>
    <mergeCell ref="H17:M18"/>
    <mergeCell ref="H19:M20"/>
    <mergeCell ref="O13:O14"/>
    <mergeCell ref="O15:O16"/>
    <mergeCell ref="O17:O18"/>
    <mergeCell ref="O19:O20"/>
    <mergeCell ref="CE11:CI11"/>
    <mergeCell ref="CJ11:CJ12"/>
    <mergeCell ref="CK11:CK12"/>
    <mergeCell ref="CL11:CL12"/>
    <mergeCell ref="BU11:BU12"/>
    <mergeCell ref="BV11:BV12"/>
    <mergeCell ref="BW11:BW12"/>
    <mergeCell ref="CH13:CH14"/>
    <mergeCell ref="AB15:AD16"/>
    <mergeCell ref="CK15:CK16"/>
    <mergeCell ref="CJ17:CJ18"/>
    <mergeCell ref="W17:W18"/>
    <mergeCell ref="P13:U14"/>
    <mergeCell ref="BC31:BC32"/>
    <mergeCell ref="AX29:AX30"/>
    <mergeCell ref="AG31:AG32"/>
    <mergeCell ref="AS31:AS32"/>
    <mergeCell ref="AI33:AI34"/>
    <mergeCell ref="AJ33:AJ34"/>
    <mergeCell ref="AK33:AK34"/>
    <mergeCell ref="AL33:AL34"/>
    <mergeCell ref="AI31:AI32"/>
    <mergeCell ref="AL31:AL32"/>
    <mergeCell ref="AV31:AV32"/>
    <mergeCell ref="AU33:AU34"/>
    <mergeCell ref="BB31:BB32"/>
    <mergeCell ref="BC33:BC34"/>
    <mergeCell ref="Q21:Q22"/>
    <mergeCell ref="S21:S22"/>
    <mergeCell ref="BJ23:BJ24"/>
    <mergeCell ref="AI25:AI26"/>
    <mergeCell ref="AJ25:AJ26"/>
    <mergeCell ref="AK25:AK26"/>
    <mergeCell ref="BC23:BC24"/>
    <mergeCell ref="BO25:BO26"/>
    <mergeCell ref="BM21:BM22"/>
    <mergeCell ref="BM25:BM26"/>
    <mergeCell ref="BL25:BL26"/>
    <mergeCell ref="AU25:AU26"/>
    <mergeCell ref="AV25:AV26"/>
    <mergeCell ref="AG23:AG24"/>
    <mergeCell ref="Q23:Q24"/>
    <mergeCell ref="S23:S24"/>
    <mergeCell ref="U23:U24"/>
    <mergeCell ref="W23:W24"/>
    <mergeCell ref="Q25:Q26"/>
    <mergeCell ref="S25:S26"/>
    <mergeCell ref="U25:U26"/>
    <mergeCell ref="W25:W26"/>
    <mergeCell ref="AI21:AI22"/>
    <mergeCell ref="AJ21:AJ22"/>
    <mergeCell ref="U21:U22"/>
    <mergeCell ref="AX21:AX22"/>
    <mergeCell ref="AZ21:AZ22"/>
    <mergeCell ref="BA21:BA22"/>
    <mergeCell ref="BO23:BO24"/>
    <mergeCell ref="BO21:BO22"/>
    <mergeCell ref="AG21:AG22"/>
    <mergeCell ref="AL25:AL26"/>
    <mergeCell ref="W21:W22"/>
    <mergeCell ref="AK21:AK22"/>
    <mergeCell ref="AL21:AL22"/>
    <mergeCell ref="AS21:AS22"/>
    <mergeCell ref="BJ25:BJ26"/>
    <mergeCell ref="AS25:AS26"/>
    <mergeCell ref="BB25:BB26"/>
    <mergeCell ref="AZ25:AZ26"/>
    <mergeCell ref="BA25:BA26"/>
    <mergeCell ref="BC25:BC26"/>
    <mergeCell ref="BL21:BL22"/>
    <mergeCell ref="BJ21:BJ22"/>
    <mergeCell ref="AU23:AU24"/>
    <mergeCell ref="AP23:AP24"/>
    <mergeCell ref="AP25:AP26"/>
    <mergeCell ref="AX25:AX26"/>
    <mergeCell ref="O23:O24"/>
    <mergeCell ref="O25:O26"/>
    <mergeCell ref="O27:O28"/>
    <mergeCell ref="O29:O30"/>
    <mergeCell ref="O31:O32"/>
    <mergeCell ref="O33:O34"/>
    <mergeCell ref="O35:O36"/>
    <mergeCell ref="M21:M22"/>
    <mergeCell ref="M27:M28"/>
    <mergeCell ref="M29:M30"/>
    <mergeCell ref="M31:M32"/>
    <mergeCell ref="M23:M24"/>
    <mergeCell ref="M25:M26"/>
    <mergeCell ref="M35:M36"/>
    <mergeCell ref="U33:U34"/>
    <mergeCell ref="W33:W34"/>
    <mergeCell ref="AG33:AG34"/>
    <mergeCell ref="I33:I34"/>
    <mergeCell ref="I35:I36"/>
    <mergeCell ref="K21:K22"/>
    <mergeCell ref="K23:K24"/>
    <mergeCell ref="K25:K26"/>
    <mergeCell ref="K27:K28"/>
    <mergeCell ref="K29:K30"/>
    <mergeCell ref="K31:K32"/>
    <mergeCell ref="K33:K34"/>
    <mergeCell ref="K35:K36"/>
    <mergeCell ref="I21:I22"/>
    <mergeCell ref="I23:I24"/>
    <mergeCell ref="I25:I26"/>
    <mergeCell ref="I27:I28"/>
    <mergeCell ref="I29:I30"/>
    <mergeCell ref="I31:I32"/>
    <mergeCell ref="M33:M34"/>
    <mergeCell ref="Q27:Q28"/>
    <mergeCell ref="S27:S28"/>
    <mergeCell ref="AG25:AG26"/>
    <mergeCell ref="O21:O22"/>
    <mergeCell ref="F21:F22"/>
    <mergeCell ref="B23:B24"/>
    <mergeCell ref="C23:C24"/>
    <mergeCell ref="B21:B22"/>
    <mergeCell ref="C21:C22"/>
    <mergeCell ref="D21:D22"/>
    <mergeCell ref="D23:D24"/>
    <mergeCell ref="F23:F24"/>
    <mergeCell ref="A27:A36"/>
    <mergeCell ref="B27:B28"/>
    <mergeCell ref="C27:C28"/>
    <mergeCell ref="D27:D28"/>
    <mergeCell ref="F27:F28"/>
    <mergeCell ref="B33:B34"/>
    <mergeCell ref="C33:C34"/>
    <mergeCell ref="B31:B32"/>
    <mergeCell ref="C31:C32"/>
    <mergeCell ref="D31:D32"/>
    <mergeCell ref="F31:F32"/>
    <mergeCell ref="D33:D34"/>
    <mergeCell ref="F33:F34"/>
    <mergeCell ref="B35:B36"/>
    <mergeCell ref="C35:C36"/>
    <mergeCell ref="B29:B30"/>
    <mergeCell ref="A6:G6"/>
    <mergeCell ref="BI11:BM11"/>
    <mergeCell ref="BN11:BR11"/>
    <mergeCell ref="BS11:BS12"/>
    <mergeCell ref="BT11:BT12"/>
    <mergeCell ref="A10:A12"/>
    <mergeCell ref="B10:B12"/>
    <mergeCell ref="C10:C12"/>
    <mergeCell ref="D10:D12"/>
    <mergeCell ref="E10:E12"/>
    <mergeCell ref="F10:F12"/>
    <mergeCell ref="A8:C8"/>
    <mergeCell ref="D8:E8"/>
    <mergeCell ref="G10:G12"/>
    <mergeCell ref="AR11:AV11"/>
    <mergeCell ref="AW11:BA11"/>
    <mergeCell ref="BB11:BB12"/>
    <mergeCell ref="BC11:BC12"/>
    <mergeCell ref="BD11:BD12"/>
    <mergeCell ref="X10:AE10"/>
    <mergeCell ref="AR10:BG10"/>
    <mergeCell ref="X11:AA11"/>
    <mergeCell ref="AB11:AE11"/>
    <mergeCell ref="BF11:BF12"/>
    <mergeCell ref="P17:U18"/>
    <mergeCell ref="P19:U20"/>
    <mergeCell ref="W19:W20"/>
    <mergeCell ref="D17:D18"/>
    <mergeCell ref="F17:F18"/>
    <mergeCell ref="W13:W14"/>
    <mergeCell ref="P11:W11"/>
    <mergeCell ref="B15:B16"/>
    <mergeCell ref="W15:W16"/>
    <mergeCell ref="CK21:CK22"/>
    <mergeCell ref="CH21:CH22"/>
    <mergeCell ref="AI23:AI24"/>
    <mergeCell ref="AJ23:AJ24"/>
    <mergeCell ref="AK23:AK24"/>
    <mergeCell ref="AL23:AL24"/>
    <mergeCell ref="AS23:AS24"/>
    <mergeCell ref="BL23:BL24"/>
    <mergeCell ref="BM23:BM24"/>
    <mergeCell ref="CI23:CI24"/>
    <mergeCell ref="BS21:BS22"/>
    <mergeCell ref="BT21:BT22"/>
    <mergeCell ref="BC21:BC22"/>
    <mergeCell ref="AU21:AU22"/>
    <mergeCell ref="AV21:AV22"/>
    <mergeCell ref="AV23:AV24"/>
    <mergeCell ref="AX23:AX24"/>
    <mergeCell ref="AZ23:AZ24"/>
    <mergeCell ref="BA23:BA24"/>
    <mergeCell ref="BB23:BB24"/>
    <mergeCell ref="CA21:CA22"/>
    <mergeCell ref="CA23:CA24"/>
    <mergeCell ref="BQ23:BQ24"/>
    <mergeCell ref="BQ21:BQ22"/>
    <mergeCell ref="A21:A26"/>
    <mergeCell ref="AB13:AD14"/>
    <mergeCell ref="CF23:CF24"/>
    <mergeCell ref="CJ21:CJ22"/>
    <mergeCell ref="B25:B26"/>
    <mergeCell ref="C25:C26"/>
    <mergeCell ref="D25:D26"/>
    <mergeCell ref="F25:F26"/>
    <mergeCell ref="C15:C16"/>
    <mergeCell ref="D15:D16"/>
    <mergeCell ref="F15:F16"/>
    <mergeCell ref="B19:B20"/>
    <mergeCell ref="C19:C20"/>
    <mergeCell ref="D19:D20"/>
    <mergeCell ref="F19:F20"/>
    <mergeCell ref="B17:B18"/>
    <mergeCell ref="C17:C18"/>
    <mergeCell ref="A13:A14"/>
    <mergeCell ref="B13:B14"/>
    <mergeCell ref="C13:C14"/>
    <mergeCell ref="D13:D14"/>
    <mergeCell ref="F13:F14"/>
    <mergeCell ref="A15:A20"/>
    <mergeCell ref="P15:U16"/>
    <mergeCell ref="CJ25:CJ26"/>
    <mergeCell ref="CJ23:CJ24"/>
    <mergeCell ref="CA25:CA26"/>
    <mergeCell ref="CC25:CC26"/>
    <mergeCell ref="CD25:CD26"/>
    <mergeCell ref="CF25:CF26"/>
    <mergeCell ref="CH25:CH26"/>
    <mergeCell ref="BA29:BA30"/>
    <mergeCell ref="BB29:BB30"/>
    <mergeCell ref="BT27:BT28"/>
    <mergeCell ref="BL27:BL28"/>
    <mergeCell ref="BM27:BM28"/>
    <mergeCell ref="BO27:BO28"/>
    <mergeCell ref="BQ27:BQ28"/>
    <mergeCell ref="CI25:CI26"/>
    <mergeCell ref="BT25:BT26"/>
    <mergeCell ref="BQ25:BQ26"/>
    <mergeCell ref="BR25:BR26"/>
    <mergeCell ref="BS25:BS26"/>
    <mergeCell ref="BC29:BC30"/>
    <mergeCell ref="CC29:CC30"/>
    <mergeCell ref="CD29:CD30"/>
    <mergeCell ref="BR29:BR30"/>
    <mergeCell ref="BS29:BS30"/>
    <mergeCell ref="BW29:BW30"/>
    <mergeCell ref="BJ27:BJ28"/>
    <mergeCell ref="BT29:BT30"/>
    <mergeCell ref="BL29:BL30"/>
    <mergeCell ref="BM29:BM30"/>
    <mergeCell ref="CA29:CA30"/>
    <mergeCell ref="CF27:CF28"/>
    <mergeCell ref="BQ29:BQ30"/>
    <mergeCell ref="AG27:AG28"/>
    <mergeCell ref="AI27:AI28"/>
    <mergeCell ref="AJ27:AJ28"/>
    <mergeCell ref="AK27:AK28"/>
    <mergeCell ref="AL27:AL28"/>
    <mergeCell ref="AS27:AS28"/>
    <mergeCell ref="BR27:BR28"/>
    <mergeCell ref="BA27:BA28"/>
    <mergeCell ref="BB27:BB28"/>
    <mergeCell ref="BC27:BC28"/>
    <mergeCell ref="AX27:AX28"/>
    <mergeCell ref="AZ27:AZ28"/>
    <mergeCell ref="AV27:AV28"/>
    <mergeCell ref="AU27:AU28"/>
    <mergeCell ref="AV29:AV30"/>
    <mergeCell ref="AZ29:AZ30"/>
    <mergeCell ref="BJ31:BJ32"/>
    <mergeCell ref="BL31:BL32"/>
    <mergeCell ref="BM31:BM32"/>
    <mergeCell ref="CA31:CA32"/>
    <mergeCell ref="CC31:CC32"/>
    <mergeCell ref="CD31:CD32"/>
    <mergeCell ref="CF31:CF32"/>
    <mergeCell ref="BJ33:BJ34"/>
    <mergeCell ref="BT33:BT34"/>
    <mergeCell ref="C29:C30"/>
    <mergeCell ref="D29:D30"/>
    <mergeCell ref="F29:F30"/>
    <mergeCell ref="AG29:AG30"/>
    <mergeCell ref="AI29:AI30"/>
    <mergeCell ref="AJ29:AJ30"/>
    <mergeCell ref="AS29:AS30"/>
    <mergeCell ref="AK29:AK30"/>
    <mergeCell ref="AU29:AU30"/>
    <mergeCell ref="AL29:AL30"/>
    <mergeCell ref="A39:E39"/>
    <mergeCell ref="CJ33:CJ34"/>
    <mergeCell ref="CH35:CH36"/>
    <mergeCell ref="D35:D36"/>
    <mergeCell ref="F35:F36"/>
    <mergeCell ref="AG35:AG36"/>
    <mergeCell ref="AZ33:AZ34"/>
    <mergeCell ref="BA33:BA34"/>
    <mergeCell ref="BO33:BO34"/>
    <mergeCell ref="BQ33:BQ34"/>
    <mergeCell ref="BR33:BR34"/>
    <mergeCell ref="BS33:BS34"/>
    <mergeCell ref="CI33:CI34"/>
    <mergeCell ref="CH33:CH34"/>
    <mergeCell ref="BB33:BB34"/>
    <mergeCell ref="AS33:AS34"/>
    <mergeCell ref="AV33:AV34"/>
    <mergeCell ref="AX33:AX34"/>
    <mergeCell ref="CA33:CA34"/>
    <mergeCell ref="BA35:BA36"/>
    <mergeCell ref="Q35:Q36"/>
    <mergeCell ref="S35:S36"/>
    <mergeCell ref="U35:U36"/>
    <mergeCell ref="W35:W36"/>
    <mergeCell ref="CJ35:CJ36"/>
    <mergeCell ref="CC33:CC34"/>
    <mergeCell ref="CO11:CO12"/>
    <mergeCell ref="BX11:BX12"/>
    <mergeCell ref="CM11:CM12"/>
    <mergeCell ref="CK27:CK28"/>
    <mergeCell ref="CJ31:CJ32"/>
    <mergeCell ref="CK31:CK32"/>
    <mergeCell ref="CK29:CK30"/>
    <mergeCell ref="CF29:CF30"/>
    <mergeCell ref="CH29:CH30"/>
    <mergeCell ref="CI29:CI30"/>
    <mergeCell ref="CA27:CA28"/>
    <mergeCell ref="CC27:CC28"/>
    <mergeCell ref="CD27:CD28"/>
    <mergeCell ref="CJ27:CJ28"/>
    <mergeCell ref="CJ29:CJ30"/>
    <mergeCell ref="CK25:CK26"/>
    <mergeCell ref="CK23:CK24"/>
    <mergeCell ref="CA19:CA20"/>
    <mergeCell ref="CH15:CH16"/>
    <mergeCell ref="CI15:CI16"/>
    <mergeCell ref="CH27:CH28"/>
    <mergeCell ref="CA35:CA36"/>
    <mergeCell ref="X1:AE5"/>
    <mergeCell ref="BI10:BX10"/>
    <mergeCell ref="X9:AF9"/>
    <mergeCell ref="CK19:CK20"/>
    <mergeCell ref="BE11:BE12"/>
    <mergeCell ref="AF10:AP11"/>
    <mergeCell ref="BG11:BG12"/>
    <mergeCell ref="X13:Z14"/>
    <mergeCell ref="X17:Z18"/>
    <mergeCell ref="AB17:AD18"/>
    <mergeCell ref="X15:Z16"/>
    <mergeCell ref="CJ15:CJ16"/>
    <mergeCell ref="CK17:CK18"/>
    <mergeCell ref="CJ19:CJ20"/>
    <mergeCell ref="CH19:CH20"/>
    <mergeCell ref="CJ13:CJ14"/>
    <mergeCell ref="CI17:CI18"/>
    <mergeCell ref="CK35:CK36"/>
    <mergeCell ref="CD33:CD34"/>
    <mergeCell ref="CF33:CF34"/>
    <mergeCell ref="BB35:BB36"/>
    <mergeCell ref="CK33:CK34"/>
    <mergeCell ref="CC35:CC36"/>
    <mergeCell ref="CA15:CA16"/>
    <mergeCell ref="CC15:CC16"/>
    <mergeCell ref="CD15:CD16"/>
    <mergeCell ref="CF15:CF16"/>
    <mergeCell ref="BC35:BC36"/>
    <mergeCell ref="BR31:BR32"/>
    <mergeCell ref="BS31:BS32"/>
    <mergeCell ref="BT31:BT32"/>
    <mergeCell ref="CI27:CI28"/>
    <mergeCell ref="BS27:BS28"/>
    <mergeCell ref="BO29:BO30"/>
    <mergeCell ref="BJ29:BJ30"/>
    <mergeCell ref="CH23:CH24"/>
    <mergeCell ref="CC23:CC24"/>
    <mergeCell ref="CD23:CD24"/>
    <mergeCell ref="BR23:BR24"/>
    <mergeCell ref="BS23:BS24"/>
    <mergeCell ref="BT23:BT24"/>
    <mergeCell ref="CK13:CK14"/>
    <mergeCell ref="X6:AA8"/>
    <mergeCell ref="CC19:CC20"/>
    <mergeCell ref="CD19:CD20"/>
    <mergeCell ref="CF19:CF20"/>
    <mergeCell ref="CA17:CA18"/>
    <mergeCell ref="CC17:CC18"/>
    <mergeCell ref="CD17:CD18"/>
    <mergeCell ref="CF17:CF18"/>
    <mergeCell ref="BZ11:CC11"/>
    <mergeCell ref="CI13:CI14"/>
    <mergeCell ref="CA13:CA14"/>
    <mergeCell ref="CC13:CC14"/>
    <mergeCell ref="CD13:CD14"/>
    <mergeCell ref="CF13:CF14"/>
    <mergeCell ref="X19:Z20"/>
    <mergeCell ref="AB19:AD20"/>
    <mergeCell ref="BR35:BR36"/>
    <mergeCell ref="BS35:BS36"/>
    <mergeCell ref="AZ35:AZ36"/>
    <mergeCell ref="AP33:AP34"/>
    <mergeCell ref="AX31:AX32"/>
    <mergeCell ref="AZ31:AZ32"/>
    <mergeCell ref="BA31:BA32"/>
    <mergeCell ref="AU31:AU32"/>
    <mergeCell ref="CI31:CI32"/>
    <mergeCell ref="CH31:CH32"/>
    <mergeCell ref="CD35:CD36"/>
    <mergeCell ref="CF35:CF36"/>
    <mergeCell ref="BO35:BO36"/>
    <mergeCell ref="BQ35:BQ36"/>
    <mergeCell ref="CI35:CI36"/>
    <mergeCell ref="AV35:AV36"/>
    <mergeCell ref="BQ31:BQ32"/>
    <mergeCell ref="BT35:BT36"/>
    <mergeCell ref="BM33:BM34"/>
    <mergeCell ref="BL33:BL34"/>
    <mergeCell ref="BO31:BO32"/>
    <mergeCell ref="BJ35:BJ36"/>
    <mergeCell ref="BL35:BL36"/>
    <mergeCell ref="BM35:BM36"/>
    <mergeCell ref="AI35:AI36"/>
    <mergeCell ref="AJ35:AJ36"/>
    <mergeCell ref="AX35:AX36"/>
    <mergeCell ref="AK35:AK36"/>
    <mergeCell ref="AL35:AL36"/>
    <mergeCell ref="AS35:AS36"/>
    <mergeCell ref="AU35:AU36"/>
    <mergeCell ref="AJ31:AJ32"/>
    <mergeCell ref="AK31:AK32"/>
  </mergeCells>
  <conditionalFormatting sqref="O13">
    <cfRule type="cellIs" dxfId="5" priority="3" operator="equal">
      <formula>#REF!</formula>
    </cfRule>
  </conditionalFormatting>
  <conditionalFormatting sqref="W13">
    <cfRule type="cellIs" dxfId="4" priority="1" operator="equal">
      <formula>#REF!</formula>
    </cfRule>
  </conditionalFormatting>
  <conditionalFormatting sqref="CA13">
    <cfRule type="cellIs" dxfId="3" priority="20" operator="equal">
      <formula>#REF!</formula>
    </cfRule>
  </conditionalFormatting>
  <conditionalFormatting sqref="CC13">
    <cfRule type="cellIs" dxfId="2" priority="19" operator="equal">
      <formula>#REF!</formula>
    </cfRule>
  </conditionalFormatting>
  <conditionalFormatting sqref="CF13">
    <cfRule type="cellIs" dxfId="1" priority="18" operator="equal">
      <formula>#REF!</formula>
    </cfRule>
  </conditionalFormatting>
  <conditionalFormatting sqref="CH13">
    <cfRule type="cellIs" dxfId="0" priority="17" operator="equal">
      <formula>#REF!</formula>
    </cfRule>
  </conditionalFormatting>
  <pageMargins left="0.7" right="0.7" top="0.75" bottom="0.75" header="0.3" footer="0.3"/>
  <pageSetup paperSize="9" scale="10" fitToHeight="0" orientation="landscape" horizontalDpi="4294967294" verticalDpi="4294967294"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Datos!$A$1:$A$33</xm:f>
          </x14:formula1>
          <xm:sqref>D8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Seg. MIR 33 2024</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dc:creator>
  <cp:keywords/>
  <dc:description/>
  <cp:lastModifiedBy>Us Estadìstica</cp:lastModifiedBy>
  <cp:revision/>
  <dcterms:created xsi:type="dcterms:W3CDTF">2019-03-29T17:53:20Z</dcterms:created>
  <dcterms:modified xsi:type="dcterms:W3CDTF">2024-08-27T18:24:26Z</dcterms:modified>
  <cp:category/>
  <cp:contentStatus/>
</cp:coreProperties>
</file>