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11"/>
  <workbookPr codeName="ThisWorkbook" defaultThemeVersion="124226"/>
  <xr:revisionPtr revIDLastSave="148" documentId="11_DC69635461E403B27767488FD5AAFC0B8D858B8B" xr6:coauthVersionLast="47" xr6:coauthVersionMax="47" xr10:uidLastSave="{03DE2C95-0F44-45B0-BD81-772EFB1BBE03}"/>
  <bookViews>
    <workbookView xWindow="0" yWindow="0" windowWidth="21840" windowHeight="9840" firstSheet="1" activeTab="1" xr2:uid="{00000000-000D-0000-FFFF-FFFF00000000}"/>
  </bookViews>
  <sheets>
    <sheet name="Datos" sheetId="4" state="hidden" r:id="rId1"/>
    <sheet name="Seg. MIR 33 2023" sheetId="5" r:id="rId2"/>
  </sheets>
  <definedNames>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indicadores" hidden="1">{"'Hoja1'!$A$1:$I$70"}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30" i="5" l="1"/>
  <c r="AD30" i="5"/>
  <c r="AE29" i="5"/>
  <c r="AD29" i="5"/>
  <c r="AA32" i="5"/>
  <c r="Z32" i="5"/>
  <c r="Y32" i="5"/>
  <c r="X32" i="5"/>
  <c r="AA31" i="5"/>
  <c r="Z31" i="5"/>
  <c r="Y31" i="5"/>
  <c r="X31" i="5"/>
  <c r="AA30" i="5"/>
  <c r="Z30" i="5"/>
  <c r="Y30" i="5"/>
  <c r="X30" i="5"/>
  <c r="AA29" i="5"/>
  <c r="Z29" i="5"/>
  <c r="Y29" i="5"/>
  <c r="X29" i="5"/>
  <c r="X23" i="5"/>
  <c r="AA28" i="5"/>
  <c r="Z28" i="5"/>
  <c r="Y28" i="5"/>
  <c r="X28" i="5"/>
  <c r="AA27" i="5"/>
  <c r="Z27" i="5"/>
  <c r="Y27" i="5"/>
  <c r="X27" i="5"/>
  <c r="AA24" i="5"/>
  <c r="Z24" i="5"/>
  <c r="Y24" i="5"/>
  <c r="X24" i="5"/>
  <c r="AA26" i="5"/>
  <c r="Z26" i="5"/>
  <c r="Y26" i="5"/>
  <c r="X26" i="5"/>
  <c r="AA20" i="5"/>
  <c r="AA19" i="5"/>
  <c r="AA18" i="5"/>
  <c r="AA17" i="5"/>
  <c r="AA16" i="5"/>
  <c r="AA15" i="5"/>
  <c r="AA14" i="5"/>
  <c r="AA13" i="5"/>
  <c r="AC23" i="5"/>
  <c r="W35" i="5"/>
  <c r="W33" i="5"/>
  <c r="W31" i="5"/>
  <c r="W29" i="5"/>
  <c r="W27" i="5"/>
  <c r="W25" i="5"/>
  <c r="W23" i="5"/>
  <c r="W21" i="5"/>
  <c r="W19" i="5"/>
  <c r="W17" i="5"/>
  <c r="W15" i="5"/>
  <c r="W13" i="5"/>
  <c r="O35" i="5"/>
  <c r="O33" i="5"/>
  <c r="O31" i="5"/>
  <c r="O29" i="5"/>
  <c r="O27" i="5"/>
  <c r="O25" i="5"/>
  <c r="O23" i="5"/>
  <c r="O21" i="5"/>
  <c r="M35" i="5"/>
  <c r="M33" i="5"/>
  <c r="M31" i="5"/>
  <c r="M29" i="5"/>
  <c r="M27" i="5"/>
  <c r="M25" i="5"/>
  <c r="M23" i="5"/>
  <c r="M21" i="5"/>
  <c r="K35" i="5"/>
  <c r="K33" i="5"/>
  <c r="K31" i="5"/>
  <c r="K29" i="5"/>
  <c r="K27" i="5"/>
  <c r="K25" i="5"/>
  <c r="K23" i="5"/>
  <c r="K21" i="5"/>
  <c r="U35" i="5"/>
  <c r="U33" i="5"/>
  <c r="U31" i="5"/>
  <c r="U29" i="5"/>
  <c r="U27" i="5"/>
  <c r="U25" i="5"/>
  <c r="U23" i="5"/>
  <c r="U21" i="5"/>
  <c r="S35" i="5"/>
  <c r="S33" i="5"/>
  <c r="S31" i="5"/>
  <c r="S29" i="5"/>
  <c r="S27" i="5"/>
  <c r="S25" i="5"/>
  <c r="S23" i="5"/>
  <c r="S21" i="5"/>
  <c r="Q35" i="5"/>
  <c r="Q33" i="5"/>
  <c r="Q31" i="5"/>
  <c r="Q29" i="5"/>
  <c r="Q27" i="5"/>
  <c r="Q25" i="5"/>
  <c r="Q23" i="5"/>
  <c r="Q21" i="5"/>
  <c r="I35" i="5"/>
  <c r="I33" i="5"/>
  <c r="I31" i="5"/>
  <c r="I29" i="5"/>
  <c r="I27" i="5"/>
  <c r="I25" i="5"/>
  <c r="I23" i="5"/>
  <c r="I21" i="5"/>
  <c r="O19" i="5"/>
  <c r="O17" i="5"/>
  <c r="O15" i="5"/>
  <c r="O13" i="5"/>
  <c r="BE37" i="5" l="1"/>
  <c r="CC37" i="5" l="1"/>
  <c r="BL37" i="5"/>
  <c r="CA13" i="5"/>
  <c r="AT37" i="5"/>
  <c r="AI27" i="5"/>
  <c r="J37" i="5"/>
  <c r="J38" i="5" s="1"/>
  <c r="L37" i="5"/>
  <c r="L38" i="5" s="1"/>
  <c r="N37" i="5"/>
  <c r="N38" i="5" s="1"/>
  <c r="P37" i="5"/>
  <c r="P38" i="5" s="1"/>
  <c r="R37" i="5"/>
  <c r="R38" i="5" s="1"/>
  <c r="T37" i="5"/>
  <c r="T38" i="5" s="1"/>
  <c r="V37" i="5"/>
  <c r="V38" i="5" s="1"/>
  <c r="AB37" i="5"/>
  <c r="AB38" i="5" s="1"/>
  <c r="AH37" i="5"/>
  <c r="AH38" i="5" s="1"/>
  <c r="H37" i="5"/>
  <c r="H38" i="5" s="1"/>
  <c r="AY32" i="5"/>
  <c r="AY31" i="5"/>
  <c r="AF26" i="5"/>
  <c r="AF25" i="5"/>
  <c r="CF32" i="5"/>
  <c r="CF31" i="5"/>
  <c r="CF26" i="5"/>
  <c r="CF24" i="5"/>
  <c r="BO32" i="5"/>
  <c r="BO31" i="5"/>
  <c r="BO26" i="5"/>
  <c r="AW26" i="5"/>
  <c r="AW24" i="5"/>
  <c r="CA36" i="5"/>
  <c r="CA35" i="5"/>
  <c r="CA34" i="5"/>
  <c r="CA33" i="5"/>
  <c r="CA32" i="5"/>
  <c r="CA31" i="5"/>
  <c r="CA30" i="5"/>
  <c r="CA29" i="5"/>
  <c r="BJ21" i="5"/>
  <c r="BJ22" i="5"/>
  <c r="BJ23" i="5"/>
  <c r="BJ24" i="5"/>
  <c r="BJ25" i="5"/>
  <c r="BJ26" i="5"/>
  <c r="BJ27" i="5"/>
  <c r="BJ28" i="5"/>
  <c r="BJ29" i="5"/>
  <c r="BJ30" i="5"/>
  <c r="BJ31" i="5"/>
  <c r="BJ32" i="5"/>
  <c r="BJ33" i="5"/>
  <c r="BJ34" i="5"/>
  <c r="BJ35" i="5"/>
  <c r="BJ36" i="5"/>
  <c r="AR21" i="5"/>
  <c r="AR36" i="5"/>
  <c r="AR35" i="5"/>
  <c r="AR34" i="5"/>
  <c r="AR33" i="5"/>
  <c r="AR32" i="5"/>
  <c r="AR31" i="5"/>
  <c r="AR30" i="5"/>
  <c r="AR29" i="5"/>
  <c r="AR28" i="5"/>
  <c r="AR27" i="5"/>
  <c r="AR26" i="5"/>
  <c r="AR25" i="5"/>
  <c r="AR24" i="5"/>
  <c r="AR23" i="5"/>
  <c r="AR37" i="5" l="1"/>
  <c r="AC36" i="5"/>
  <c r="AW36" i="5" s="1"/>
  <c r="AC35" i="5"/>
  <c r="AC34" i="5"/>
  <c r="AC33" i="5"/>
  <c r="AC30" i="5"/>
  <c r="AC29" i="5"/>
  <c r="AC25" i="5"/>
  <c r="AC22" i="5"/>
  <c r="AC21" i="5"/>
  <c r="AY36" i="5"/>
  <c r="BQ36" i="5" s="1"/>
  <c r="CH36" i="5" s="1"/>
  <c r="AF36" i="5"/>
  <c r="AA36" i="5"/>
  <c r="Z36" i="5"/>
  <c r="Y36" i="5"/>
  <c r="X36" i="5"/>
  <c r="CD35" i="5"/>
  <c r="BM35" i="5"/>
  <c r="AY35" i="5"/>
  <c r="BQ35" i="5" s="1"/>
  <c r="AU35" i="5"/>
  <c r="AI35" i="5"/>
  <c r="AF35" i="5"/>
  <c r="AA35" i="5"/>
  <c r="Z35" i="5"/>
  <c r="Y35" i="5"/>
  <c r="X35" i="5"/>
  <c r="AY34" i="5"/>
  <c r="AF34" i="5"/>
  <c r="AA34" i="5"/>
  <c r="Z34" i="5"/>
  <c r="Y34" i="5"/>
  <c r="X34" i="5"/>
  <c r="CD33" i="5"/>
  <c r="CB33" i="5"/>
  <c r="BM33" i="5"/>
  <c r="AY33" i="5"/>
  <c r="AU33" i="5"/>
  <c r="AI33" i="5"/>
  <c r="AF33" i="5"/>
  <c r="AA33" i="5"/>
  <c r="Z33" i="5"/>
  <c r="Y33" i="5"/>
  <c r="X33" i="5"/>
  <c r="CH32" i="5"/>
  <c r="BQ32" i="5"/>
  <c r="AW32" i="5"/>
  <c r="AF32" i="5"/>
  <c r="CH31" i="5"/>
  <c r="CD31" i="5"/>
  <c r="BQ31" i="5"/>
  <c r="BM31" i="5"/>
  <c r="AW31" i="5"/>
  <c r="AU31" i="5"/>
  <c r="AI31" i="5"/>
  <c r="AF31" i="5"/>
  <c r="AY30" i="5"/>
  <c r="BQ30" i="5" s="1"/>
  <c r="CH30" i="5" s="1"/>
  <c r="AF30" i="5"/>
  <c r="CD29" i="5"/>
  <c r="CB29" i="5"/>
  <c r="BM29" i="5"/>
  <c r="AY29" i="5"/>
  <c r="BQ29" i="5" s="1"/>
  <c r="CH29" i="5" s="1"/>
  <c r="AU29" i="5"/>
  <c r="AI29" i="5"/>
  <c r="AF29" i="5"/>
  <c r="CH28" i="5"/>
  <c r="CF28" i="5"/>
  <c r="CA28" i="5"/>
  <c r="BQ28" i="5"/>
  <c r="BO28" i="5"/>
  <c r="AY28" i="5"/>
  <c r="AW28" i="5"/>
  <c r="AF28" i="5"/>
  <c r="CH27" i="5"/>
  <c r="CF27" i="5"/>
  <c r="CD27" i="5"/>
  <c r="CA27" i="5"/>
  <c r="BQ27" i="5"/>
  <c r="BO27" i="5"/>
  <c r="BM27" i="5"/>
  <c r="AY27" i="5"/>
  <c r="AW27" i="5"/>
  <c r="AU27" i="5"/>
  <c r="AF27" i="5"/>
  <c r="CH26" i="5"/>
  <c r="CA26" i="5"/>
  <c r="BQ26" i="5"/>
  <c r="AY26" i="5"/>
  <c r="CD25" i="5"/>
  <c r="CA25" i="5"/>
  <c r="BM25" i="5"/>
  <c r="BK25" i="5"/>
  <c r="AY25" i="5"/>
  <c r="BQ25" i="5" s="1"/>
  <c r="AU25" i="5"/>
  <c r="AI25" i="5"/>
  <c r="AA25" i="5"/>
  <c r="Z25" i="5"/>
  <c r="Y25" i="5"/>
  <c r="X25" i="5"/>
  <c r="CH24" i="5"/>
  <c r="CA24" i="5"/>
  <c r="BQ24" i="5"/>
  <c r="BO24" i="5"/>
  <c r="AY24" i="5"/>
  <c r="AF24" i="5"/>
  <c r="CD23" i="5"/>
  <c r="CA23" i="5"/>
  <c r="BM23" i="5"/>
  <c r="AY23" i="5"/>
  <c r="BQ23" i="5" s="1"/>
  <c r="AU23" i="5"/>
  <c r="AI23" i="5"/>
  <c r="AF23" i="5"/>
  <c r="AA23" i="5"/>
  <c r="Z23" i="5"/>
  <c r="Y23" i="5"/>
  <c r="CA22" i="5"/>
  <c r="AY22" i="5"/>
  <c r="BQ22" i="5" s="1"/>
  <c r="CH22" i="5" s="1"/>
  <c r="AR22" i="5"/>
  <c r="AF22" i="5"/>
  <c r="AA22" i="5"/>
  <c r="Z22" i="5"/>
  <c r="Y22" i="5"/>
  <c r="X22" i="5"/>
  <c r="CD21" i="5"/>
  <c r="CA21" i="5"/>
  <c r="BM21" i="5"/>
  <c r="AY21" i="5"/>
  <c r="AU21" i="5"/>
  <c r="AI21" i="5"/>
  <c r="AF21" i="5"/>
  <c r="AA21" i="5"/>
  <c r="Z21" i="5"/>
  <c r="Y21" i="5"/>
  <c r="X21" i="5"/>
  <c r="CH20" i="5"/>
  <c r="CA20" i="5"/>
  <c r="CF20" i="5" s="1"/>
  <c r="CH19" i="5"/>
  <c r="CD19" i="5"/>
  <c r="CA19" i="5"/>
  <c r="CH18" i="5"/>
  <c r="CA18" i="5"/>
  <c r="CF18" i="5" s="1"/>
  <c r="CH17" i="5"/>
  <c r="CD17" i="5"/>
  <c r="CA17" i="5"/>
  <c r="CH16" i="5"/>
  <c r="CA16" i="5"/>
  <c r="CF16" i="5" s="1"/>
  <c r="CH15" i="5"/>
  <c r="CD15" i="5"/>
  <c r="CA15" i="5"/>
  <c r="CH14" i="5"/>
  <c r="CA14" i="5"/>
  <c r="CF14" i="5" s="1"/>
  <c r="CH13" i="5"/>
  <c r="CD13" i="5"/>
  <c r="AI37" i="5" l="1"/>
  <c r="AI38" i="5" s="1"/>
  <c r="X37" i="5"/>
  <c r="X38" i="5" s="1"/>
  <c r="Y37" i="5"/>
  <c r="Y38" i="5" s="1"/>
  <c r="AY37" i="5"/>
  <c r="Z37" i="5"/>
  <c r="Z38" i="5" s="1"/>
  <c r="AA37" i="5"/>
  <c r="AA38" i="5" s="1"/>
  <c r="AC37" i="5"/>
  <c r="AC38" i="5" s="1"/>
  <c r="AG27" i="5"/>
  <c r="AJ27" i="5" s="1"/>
  <c r="AF37" i="5"/>
  <c r="AF38" i="5" s="1"/>
  <c r="CE29" i="5"/>
  <c r="AZ27" i="5"/>
  <c r="BR27" i="5"/>
  <c r="AX27" i="5"/>
  <c r="BQ33" i="5"/>
  <c r="AD33" i="5"/>
  <c r="AW33" i="5"/>
  <c r="AD21" i="5"/>
  <c r="AW21" i="5"/>
  <c r="AD25" i="5"/>
  <c r="AE25" i="5" s="1"/>
  <c r="AW25" i="5"/>
  <c r="AX25" i="5" s="1"/>
  <c r="AD34" i="5"/>
  <c r="AW34" i="5"/>
  <c r="AD22" i="5"/>
  <c r="AW22" i="5"/>
  <c r="BO29" i="5"/>
  <c r="AW29" i="5"/>
  <c r="AD35" i="5"/>
  <c r="BO35" i="5" s="1"/>
  <c r="AW35" i="5"/>
  <c r="AD23" i="5"/>
  <c r="AW23" i="5"/>
  <c r="AX23" i="5" s="1"/>
  <c r="BO30" i="5"/>
  <c r="AW30" i="5"/>
  <c r="BK23" i="5"/>
  <c r="BN23" i="5" s="1"/>
  <c r="BQ34" i="5"/>
  <c r="CH34" i="5" s="1"/>
  <c r="AZ21" i="5"/>
  <c r="AX31" i="5"/>
  <c r="AS35" i="5"/>
  <c r="AV35" i="5" s="1"/>
  <c r="AD36" i="5"/>
  <c r="BO36" i="5" s="1"/>
  <c r="CI27" i="5"/>
  <c r="CB35" i="5"/>
  <c r="CE35" i="5" s="1"/>
  <c r="CB15" i="5"/>
  <c r="CE15" i="5" s="1"/>
  <c r="CB27" i="5"/>
  <c r="CE27" i="5" s="1"/>
  <c r="CI31" i="5"/>
  <c r="AS31" i="5"/>
  <c r="AV31" i="5" s="1"/>
  <c r="BK33" i="5"/>
  <c r="BN33" i="5" s="1"/>
  <c r="AS27" i="5"/>
  <c r="AV27" i="5" s="1"/>
  <c r="CB23" i="5"/>
  <c r="CE23" i="5" s="1"/>
  <c r="AZ31" i="5"/>
  <c r="AZ33" i="5"/>
  <c r="BN25" i="5"/>
  <c r="BR31" i="5"/>
  <c r="CB17" i="5"/>
  <c r="CE17" i="5" s="1"/>
  <c r="BK35" i="5"/>
  <c r="BN35" i="5" s="1"/>
  <c r="CB13" i="5"/>
  <c r="CE13" i="5" s="1"/>
  <c r="BK31" i="5"/>
  <c r="BN31" i="5" s="1"/>
  <c r="CB31" i="5"/>
  <c r="CE31" i="5" s="1"/>
  <c r="CI15" i="5"/>
  <c r="CG27" i="5"/>
  <c r="CG31" i="5"/>
  <c r="AZ29" i="5"/>
  <c r="CI19" i="5"/>
  <c r="CI17" i="5"/>
  <c r="CI13" i="5"/>
  <c r="CI29" i="5"/>
  <c r="CE33" i="5"/>
  <c r="BK27" i="5"/>
  <c r="BN27" i="5" s="1"/>
  <c r="BQ21" i="5"/>
  <c r="CH21" i="5" s="1"/>
  <c r="CI21" i="5" s="1"/>
  <c r="CB25" i="5"/>
  <c r="CE25" i="5" s="1"/>
  <c r="BK29" i="5"/>
  <c r="BN29" i="5" s="1"/>
  <c r="BP27" i="5"/>
  <c r="AS29" i="5"/>
  <c r="AV29" i="5" s="1"/>
  <c r="AS23" i="5"/>
  <c r="AV23" i="5" s="1"/>
  <c r="AS25" i="5"/>
  <c r="AV25" i="5" s="1"/>
  <c r="CB21" i="5"/>
  <c r="CE21" i="5" s="1"/>
  <c r="CB19" i="5"/>
  <c r="CE19" i="5" s="1"/>
  <c r="CF13" i="5"/>
  <c r="CG13" i="5" s="1"/>
  <c r="AG33" i="5"/>
  <c r="AG31" i="5"/>
  <c r="AJ31" i="5" s="1"/>
  <c r="AG29" i="5"/>
  <c r="AJ29" i="5" s="1"/>
  <c r="AG21" i="5"/>
  <c r="AJ21" i="5" s="1"/>
  <c r="CH35" i="5"/>
  <c r="CI35" i="5" s="1"/>
  <c r="BR35" i="5"/>
  <c r="CH23" i="5"/>
  <c r="CI23" i="5" s="1"/>
  <c r="BR23" i="5"/>
  <c r="BR25" i="5"/>
  <c r="CH25" i="5"/>
  <c r="CI25" i="5" s="1"/>
  <c r="AG23" i="5"/>
  <c r="AJ23" i="5" s="1"/>
  <c r="AG25" i="5"/>
  <c r="AJ25" i="5" s="1"/>
  <c r="BR29" i="5"/>
  <c r="AG35" i="5"/>
  <c r="AJ35" i="5" s="1"/>
  <c r="CF17" i="5"/>
  <c r="CG17" i="5" s="1"/>
  <c r="AS21" i="5"/>
  <c r="AV21" i="5" s="1"/>
  <c r="BP31" i="5"/>
  <c r="AS33" i="5"/>
  <c r="AV33" i="5" s="1"/>
  <c r="CF15" i="5"/>
  <c r="CG15" i="5" s="1"/>
  <c r="CF19" i="5"/>
  <c r="CG19" i="5" s="1"/>
  <c r="BK21" i="5"/>
  <c r="BN21" i="5" s="1"/>
  <c r="AZ23" i="5"/>
  <c r="AZ25" i="5"/>
  <c r="AZ35" i="5"/>
  <c r="CF29" i="5" l="1"/>
  <c r="CH33" i="5"/>
  <c r="CH37" i="5" s="1"/>
  <c r="BQ37" i="5"/>
  <c r="BS27" i="5"/>
  <c r="AG37" i="5"/>
  <c r="AG38" i="5" s="1"/>
  <c r="BO34" i="5"/>
  <c r="AE33" i="5"/>
  <c r="CF33" i="5" s="1"/>
  <c r="AD37" i="5"/>
  <c r="AD38" i="5" s="1"/>
  <c r="BA27" i="5"/>
  <c r="CJ31" i="5"/>
  <c r="CJ27" i="5"/>
  <c r="CF30" i="5"/>
  <c r="AE35" i="5"/>
  <c r="CF35" i="5" s="1"/>
  <c r="AJ33" i="5"/>
  <c r="AJ37" i="5" s="1"/>
  <c r="AJ38" i="5" s="1"/>
  <c r="BO33" i="5"/>
  <c r="BR33" i="5"/>
  <c r="BA31" i="5"/>
  <c r="AE34" i="5"/>
  <c r="AE23" i="5"/>
  <c r="CF23" i="5" s="1"/>
  <c r="CG23" i="5" s="1"/>
  <c r="CJ23" i="5" s="1"/>
  <c r="BO23" i="5"/>
  <c r="BP23" i="5" s="1"/>
  <c r="BS23" i="5" s="1"/>
  <c r="AE21" i="5"/>
  <c r="CF21" i="5" s="1"/>
  <c r="BO21" i="5"/>
  <c r="AE22" i="5"/>
  <c r="CF22" i="5" s="1"/>
  <c r="BO22" i="5"/>
  <c r="CF25" i="5"/>
  <c r="CG25" i="5" s="1"/>
  <c r="CJ25" i="5" s="1"/>
  <c r="BO25" i="5"/>
  <c r="BP25" i="5" s="1"/>
  <c r="BS25" i="5" s="1"/>
  <c r="CJ13" i="5"/>
  <c r="BR21" i="5"/>
  <c r="BA23" i="5"/>
  <c r="AE36" i="5"/>
  <c r="CF36" i="5" s="1"/>
  <c r="CJ19" i="5"/>
  <c r="BS31" i="5"/>
  <c r="BP35" i="5"/>
  <c r="BS35" i="5" s="1"/>
  <c r="AX35" i="5"/>
  <c r="BA35" i="5" s="1"/>
  <c r="AX33" i="5"/>
  <c r="BA33" i="5" s="1"/>
  <c r="CJ15" i="5"/>
  <c r="BA25" i="5"/>
  <c r="AX29" i="5"/>
  <c r="BA29" i="5" s="1"/>
  <c r="AX21" i="5"/>
  <c r="BA21" i="5" s="1"/>
  <c r="CJ17" i="5"/>
  <c r="BP29" i="5"/>
  <c r="BS29" i="5" s="1"/>
  <c r="CG29" i="5" l="1"/>
  <c r="CJ29" i="5" s="1"/>
  <c r="CI33" i="5"/>
  <c r="CF37" i="5"/>
  <c r="BP33" i="5"/>
  <c r="BS33" i="5" s="1"/>
  <c r="BO37" i="5"/>
  <c r="CF34" i="5"/>
  <c r="CG33" i="5" s="1"/>
  <c r="AE37" i="5"/>
  <c r="AE38" i="5" s="1"/>
  <c r="CG21" i="5"/>
  <c r="CJ21" i="5" s="1"/>
  <c r="BP21" i="5"/>
  <c r="BS21" i="5" s="1"/>
  <c r="CJ33" i="5" l="1"/>
  <c r="CG35" i="5"/>
  <c r="CJ35" i="5" s="1"/>
</calcChain>
</file>

<file path=xl/sharedStrings.xml><?xml version="1.0" encoding="utf-8"?>
<sst xmlns="http://schemas.openxmlformats.org/spreadsheetml/2006/main" count="338" uniqueCount="180">
  <si>
    <t>SELECCIONAR ENTIDAD</t>
  </si>
  <si>
    <t xml:space="preserve">  Aguascalientes </t>
  </si>
  <si>
    <t xml:space="preserve">  Baja California </t>
  </si>
  <si>
    <t xml:space="preserve">  Baja California Sur </t>
  </si>
  <si>
    <t xml:space="preserve">  Campeche </t>
  </si>
  <si>
    <t xml:space="preserve">  Coahuila </t>
  </si>
  <si>
    <t xml:space="preserve">  Colima </t>
  </si>
  <si>
    <t xml:space="preserve">  Chiapas </t>
  </si>
  <si>
    <t xml:space="preserve">  Chihuahua </t>
  </si>
  <si>
    <t>Ciudad de México</t>
  </si>
  <si>
    <t xml:space="preserve">  Durango </t>
  </si>
  <si>
    <t xml:space="preserve">  Guanajuato </t>
  </si>
  <si>
    <t xml:space="preserve">  Guerrero</t>
  </si>
  <si>
    <t xml:space="preserve">  Hidalgo </t>
  </si>
  <si>
    <t xml:space="preserve">  Jalisco </t>
  </si>
  <si>
    <t xml:space="preserve">  México </t>
  </si>
  <si>
    <t xml:space="preserve">  Michoacán </t>
  </si>
  <si>
    <t xml:space="preserve">  Morelos </t>
  </si>
  <si>
    <t xml:space="preserve">  Nayarit </t>
  </si>
  <si>
    <t xml:space="preserve">  Nuevo León </t>
  </si>
  <si>
    <t xml:space="preserve">  Oaxaca </t>
  </si>
  <si>
    <t xml:space="preserve">  Puebla </t>
  </si>
  <si>
    <t xml:space="preserve">  Querétaro </t>
  </si>
  <si>
    <t xml:space="preserve">  Quintana Roo </t>
  </si>
  <si>
    <t xml:space="preserve">  San Luís Potosí </t>
  </si>
  <si>
    <t xml:space="preserve">  Sinaloa </t>
  </si>
  <si>
    <t xml:space="preserve">  Sonora </t>
  </si>
  <si>
    <t xml:space="preserve">  Tabasco </t>
  </si>
  <si>
    <t xml:space="preserve">  Tamaulipas </t>
  </si>
  <si>
    <t xml:space="preserve">  Tlaxcala </t>
  </si>
  <si>
    <t xml:space="preserve">  Veracruz </t>
  </si>
  <si>
    <t xml:space="preserve">  Yucatán </t>
  </si>
  <si>
    <t xml:space="preserve">  Zacatecas </t>
  </si>
  <si>
    <t>NO MODIFICAR AJUSTE DE METAS, ESTA FORMULADO</t>
  </si>
  <si>
    <t>MATRIZ DE INDICADORES PARA RESULTADOS (MIR) 33 2023</t>
  </si>
  <si>
    <t>LAS METAS ACUMULADAS SE CARGAN 
EN SRFT</t>
  </si>
  <si>
    <t xml:space="preserve">Nombre del estado: </t>
  </si>
  <si>
    <t>NO SE PUEDE ESCRIBIR
"Recuerde que todo esta vinculado"</t>
  </si>
  <si>
    <t>Reportar logros</t>
  </si>
  <si>
    <t>Se reporta en el SRFT</t>
  </si>
  <si>
    <t>Reportar Causas</t>
  </si>
  <si>
    <t>Reportar Efectos</t>
  </si>
  <si>
    <t>Nivel</t>
  </si>
  <si>
    <t>No.</t>
  </si>
  <si>
    <t>Indicador</t>
  </si>
  <si>
    <t>Método de cálculo</t>
  </si>
  <si>
    <t>Variables</t>
  </si>
  <si>
    <t>Periodicidad</t>
  </si>
  <si>
    <t>Especificación</t>
  </si>
  <si>
    <t xml:space="preserve"> TRIMESTRAL</t>
  </si>
  <si>
    <t xml:space="preserve"> ACUMULADO</t>
  </si>
  <si>
    <t>1er trimestre</t>
  </si>
  <si>
    <t>2do trimestre</t>
  </si>
  <si>
    <t>3er trimestre</t>
  </si>
  <si>
    <t>4to trimestre</t>
  </si>
  <si>
    <t>PROGRAMACIÓN DE METAS</t>
  </si>
  <si>
    <t>AJUSTE DE METAS</t>
  </si>
  <si>
    <t>Trimestral</t>
  </si>
  <si>
    <t>Acumulado</t>
  </si>
  <si>
    <t>Causas</t>
  </si>
  <si>
    <t>Efecto</t>
  </si>
  <si>
    <t>OBVS META</t>
  </si>
  <si>
    <t>OBVS LOGRO</t>
  </si>
  <si>
    <t>EVIDENCIA CARGADA</t>
  </si>
  <si>
    <t>Observaciones del Estado</t>
  </si>
  <si>
    <t>1er trim</t>
  </si>
  <si>
    <t>%</t>
  </si>
  <si>
    <t>2do trim</t>
  </si>
  <si>
    <t>3er trim</t>
  </si>
  <si>
    <t>4to trim</t>
  </si>
  <si>
    <t>Meta</t>
  </si>
  <si>
    <t>Logro</t>
  </si>
  <si>
    <t>Avance</t>
  </si>
  <si>
    <t>FIN</t>
  </si>
  <si>
    <t>Tasa de variación anual de la población de 15 años o más en condición de rezago educativo.</t>
  </si>
  <si>
    <t>((Población de 15 años o más en situación de rezago educativo en t / Población de 15 años o más en situación de rezago educativo en t - 1)-1)*100</t>
  </si>
  <si>
    <t>Población de 15 años o más en situación de rezago educativo en t</t>
  </si>
  <si>
    <t>Anual</t>
  </si>
  <si>
    <r>
      <t xml:space="preserve">Año  </t>
    </r>
    <r>
      <rPr>
        <b/>
        <sz val="40"/>
        <rFont val="Montserrat"/>
      </rPr>
      <t>2023</t>
    </r>
  </si>
  <si>
    <t>No se acumula</t>
  </si>
  <si>
    <t>VALIDADO</t>
  </si>
  <si>
    <t>Población de 15 años o más en situación de rezago educativo en t - 1</t>
  </si>
  <si>
    <r>
      <t>Año</t>
    </r>
    <r>
      <rPr>
        <b/>
        <sz val="40"/>
        <rFont val="Montserrat"/>
      </rPr>
      <t xml:space="preserve"> 2022</t>
    </r>
  </si>
  <si>
    <t>PROPÓSITO</t>
  </si>
  <si>
    <t>Porcentaje de población analfabeta de 15 años y más que concluye el nivel inicial.</t>
  </si>
  <si>
    <t>(Población analfabeta de 15 años y más que concluyó el nivel inicial en t / Población de 15 años y más analfabeta en t-1 ) * 100)</t>
  </si>
  <si>
    <t xml:space="preserve">Población analfabeta de 15 años y más que concluyó el nivel inicial en t </t>
  </si>
  <si>
    <t>Población de 15 años y más analfabeta en t-1</t>
  </si>
  <si>
    <t>Porcentaje de población de 15 años y más en condición de rezago educativo que concluye el nivel de primaria.</t>
  </si>
  <si>
    <t>(Población de 15 años y más que concluyó el nivel Primaria en t / Población de 15 años y más Sin Primaria en t-1)*100</t>
  </si>
  <si>
    <t>Población de 15 años y más que concluyó el nivel Primaria en t</t>
  </si>
  <si>
    <t>Población de 15 años y más Sin Primaria en t-1</t>
  </si>
  <si>
    <t>Porcentaje de población de 15 años y más en condición de rezago educativo que concluye el nivel de secundaria.</t>
  </si>
  <si>
    <t>(Población de 15 años y más que concluyó el nivel Secundaria en t / Población de 15 años y más Sin Secundaria en t-1 ) X 100</t>
  </si>
  <si>
    <t>Población de 15 años y más que concluyó el nivel Secundaria en t</t>
  </si>
  <si>
    <t xml:space="preserve">Población de 15 años y más Sin Secundaria en t-1 </t>
  </si>
  <si>
    <t>COMPONENTE</t>
  </si>
  <si>
    <t>Porcentajes de educandos/as que concluyen niveles intermedio y avanzado del MEVyT vinculados a Plazas Comunitarias de atención educativa y servicios integrales.</t>
  </si>
  <si>
    <t>((Educandos/as que concluyen nivel intermedio y avanzado del MEVyT y están vinculados a plazas comunitarias de atención educativa y servicios integrales en el periodo t)/Total educandos/as que concluyen algún nivel del MEVyT en el periodo t)*100</t>
  </si>
  <si>
    <t>Educandos/as que concluyen nivel intermedio y avanzado del MEVyT y están vinculados a plazas comunitarias de atención educativa y servicios integrales en el periodo t</t>
  </si>
  <si>
    <t>UCN´S nivel intermedio y avanzado y estan vinculados a PC de atención educativa y servicios integrales</t>
  </si>
  <si>
    <t>Se contó con la participación de los PVBS de apoyo a la asesoría, así como de apoyo a los servicios educativos en PC, dando seguimiento a los próximos a certificar.</t>
  </si>
  <si>
    <t>Aún cuando no se cumplió con la meta establecida, se avanzó de manera significativa en el trimestre.</t>
  </si>
  <si>
    <t>VALIDADO CON APP</t>
  </si>
  <si>
    <t>VALIDADO CON INFO ESTADO</t>
  </si>
  <si>
    <t>Se ofreció seguimiento y reforzamiento a la atención por parte de las PVBS asesores y los de apoyo en Plazas Comunitarias en coordinación con el personal de TD</t>
  </si>
  <si>
    <t>Se logró cubrir la meta programada para el trimestre.</t>
  </si>
  <si>
    <t>Total educandos/as que concluyen algún nivel del MEVyT en el periodo t</t>
  </si>
  <si>
    <t>Nivel Intermedio y avanzado</t>
  </si>
  <si>
    <t>Porcentaje de educandos/as que concluyen nivel educativo del grupo en condición de vulnerabilidad de atención en el Modelo Educación para la Vida y el Trabajo (MEVyT).</t>
  </si>
  <si>
    <t>((Total de educandos/as que concluyen nivel en la vertiente Jóvenes 10-14 en Primaria + Total de educandos/as que concluyen nivel en la vertiente MEVyT para Ciegos o Débiles Visuales+ Total de educandos/as que concluyen nivel en la Población indígena MIB y MIBU en Inicial, Primaria y/o Secundaria en periodo t) /(Total de educandos/as atendidos en el MEVYT en vertiente Jóvenes 10-14 en Primaria+ Total de educandos/as atendidos en el nivel en la vertiente MEVyT para Ciegos o Débiles Visuales+Total de educandos/as atendidos en la Población indígena MIB y MIBU en inicial, Primaria y/o Secundaria en periodo t)) x 100</t>
  </si>
  <si>
    <t>Total de educandos/as que concluyen nivel en la vertiente Jóvenes 10-14 en Primaria + Total de educandos/as que concluyen nivel en la vertiente MEVyT para Ciegos o Débiles Visuales+ Total de educandos/as que concluyen nivel en la Población indígena MIB y MIBU en Inicial, Primaria y/o Secundaria en periodo t</t>
  </si>
  <si>
    <r>
      <rPr>
        <b/>
        <sz val="40"/>
        <rFont val="Montserrat"/>
      </rPr>
      <t xml:space="preserve">UCN´S </t>
    </r>
    <r>
      <rPr>
        <sz val="40"/>
        <rFont val="Montserrat"/>
      </rPr>
      <t xml:space="preserve">
Jóvenes 10-14 en Primaria</t>
    </r>
    <r>
      <rPr>
        <b/>
        <sz val="40"/>
        <rFont val="Montserrat"/>
      </rPr>
      <t>+</t>
    </r>
    <r>
      <rPr>
        <sz val="40"/>
        <rFont val="Montserrat"/>
      </rPr>
      <t>Personas con discapacidad</t>
    </r>
    <r>
      <rPr>
        <b/>
        <sz val="40"/>
        <rFont val="Montserrat"/>
      </rPr>
      <t>+</t>
    </r>
    <r>
      <rPr>
        <sz val="40"/>
        <rFont val="Montserrat"/>
      </rPr>
      <t>Población indígena MIB y MIBU</t>
    </r>
  </si>
  <si>
    <t>De acuerdo a la atención que se ha mantenido, especificamente en el Programa 10-14, se dió seguimiento por parte de las PVBS de apoyo a la asesoría, en la organización de los grupos de atención.</t>
  </si>
  <si>
    <t>El avance presentado, el 78% aproximadamente corresponde al programa 10-14 (Atención a niñas, niños y adolescentes de 10 a 14 años en el nivel de primaria)</t>
  </si>
  <si>
    <t>De acuerdo a los resultados prevalece la atención a niñas y niños del programa 10-14. se dio reforzamiento a próximos a certificar.</t>
  </si>
  <si>
    <t>Total de educandos/as atendidos en el MEVYT en vertiente Jóvenes 10-14 en Primaria+ Total de educandos/as atendidos en el nivel en la vertiente MEVyT para Ciegos o Débiles Visuales+Total de educandos/as atendidos en la Población indígena MIB y MIBU en inicial, Primaria y/o Secundaria en periodo t</t>
  </si>
  <si>
    <r>
      <rPr>
        <b/>
        <sz val="40"/>
        <rFont val="Montserrat"/>
      </rPr>
      <t>ATENCIÓN</t>
    </r>
    <r>
      <rPr>
        <sz val="40"/>
        <rFont val="Montserrat"/>
      </rPr>
      <t xml:space="preserve">
Jóvenes 10-14 en Primaria</t>
    </r>
    <r>
      <rPr>
        <b/>
        <sz val="40"/>
        <rFont val="Montserrat"/>
      </rPr>
      <t>+</t>
    </r>
    <r>
      <rPr>
        <sz val="40"/>
        <rFont val="Montserrat"/>
      </rPr>
      <t>Personas con discapacidad</t>
    </r>
    <r>
      <rPr>
        <b/>
        <sz val="40"/>
        <rFont val="Montserrat"/>
      </rPr>
      <t>+</t>
    </r>
    <r>
      <rPr>
        <sz val="40"/>
        <rFont val="Montserrat"/>
      </rPr>
      <t>Población indígena MIB y MIBU</t>
    </r>
  </si>
  <si>
    <t>Porcentaje de educandos/as hispanohablantes de 15 años y más que concluyen nivel en iniciala y/o Primaria y/o Secundaria en el Modelo de Educación para la vida y el Trabajo.</t>
  </si>
  <si>
    <t>((Educandos/as que concluyen nivel de inicial, Primaria y/o Secundaria con la vertiente Hispanohablante del Modelo Educación para la Vida y el Trabajo (MEVyT) en el periodo t )/ (Educandos/as atendidos en el nivel de inicial, Primaria y/o Secundaria con la vertiente Hispanohablante del Modelo Educación para la Vida y el Trabajo (MEVyT) en el periodo t))*100</t>
  </si>
  <si>
    <t>Educandos/as que concluyen nivel de inicial, Primaria y/o Secundaria con la vertiente Hispanohablante del Modelo Educación para la Vida y el Trabajo (MEVyT) en el periodo t</t>
  </si>
  <si>
    <r>
      <rPr>
        <b/>
        <sz val="40"/>
        <rFont val="Montserrat"/>
      </rPr>
      <t xml:space="preserve">UCN´S </t>
    </r>
    <r>
      <rPr>
        <sz val="40"/>
        <rFont val="Montserrat"/>
      </rPr>
      <t xml:space="preserve">
Hispanohablate (todos los grupos, menos indígena)</t>
    </r>
  </si>
  <si>
    <t>Además del seguimiento que se le dió a los proximos a certificar en cada uno de los niveles, se promovió el reconocimiento de sabres.</t>
  </si>
  <si>
    <t>Se cumplió en la meta de todos los niveles. el 30% de los logros se obtuvieron con el programa reconocimiento de saberes.</t>
  </si>
  <si>
    <t>Se promovió el reconocimiento de saberes</t>
  </si>
  <si>
    <t>Se logró que el 35% de los resultados fueran por el Programa de reconocimiento de saberes</t>
  </si>
  <si>
    <t>Educandos/as atendidos en el nivel de inicial, Primaria y/o Secundaria con la vertiente Hispanohablante del Modelo Educación para la Vida y el Trabajo (MEVyT) en el periodo t</t>
  </si>
  <si>
    <r>
      <rPr>
        <b/>
        <sz val="40"/>
        <rFont val="Montserrat"/>
      </rPr>
      <t>ATENCIÓN</t>
    </r>
    <r>
      <rPr>
        <sz val="40"/>
        <rFont val="Montserrat"/>
      </rPr>
      <t xml:space="preserve">
Hispanohablate (todos los grupos, menos indígena)</t>
    </r>
  </si>
  <si>
    <t>SON</t>
  </si>
  <si>
    <t>La información registrada es en base al cierre institucional del SASA del mes de junio.</t>
  </si>
  <si>
    <t>ACTIVIDAD</t>
  </si>
  <si>
    <t>Porcentaje de personas educandas activas en la modalidad no escolarizada presencial en el trimestre.</t>
  </si>
  <si>
    <t>(Educandos/as activos en el MEVyT con algún módulo vinculado en el periodo t) / (Educandos/as activos en el MEVyT en el periodo t)</t>
  </si>
  <si>
    <t>Total de personas educandas activas en la modalidad no escolarizada presencial en el periodo t (impresos y braille)</t>
  </si>
  <si>
    <t>Personas educandas activas en la modalidad no escolarizada presencial (impresos y braille)</t>
  </si>
  <si>
    <t>Se trabajó en el seguimiento de la vinculación de módulos para los educandos activos en las diferentes CZ a partir de la incorporación de PVBS de apoyo a la asesoría, debido a que durnte el mes de enero se desvinculó la mayor parte de la atención de educandos.</t>
  </si>
  <si>
    <t>Bajó el resultado, se trabajará en el seguimiento de este.</t>
  </si>
  <si>
    <t>VALIDADO CON INFO EDO</t>
  </si>
  <si>
    <t>Bajas y/o poca permanencia de las PVBS que apoyan como asesores educativos.</t>
  </si>
  <si>
    <t>Desvinculación de educandos y/o de módulos</t>
  </si>
  <si>
    <t>VALIDADO CON INFO DEL INEA</t>
  </si>
  <si>
    <t>Se reportan logros con imformación de INEA</t>
  </si>
  <si>
    <t>Total de personas educandas activas en el periodo t</t>
  </si>
  <si>
    <t>Personas educandas activas</t>
  </si>
  <si>
    <t>Porcentaje de personas educandas activas en la modalidad no escolarizada a distancia en el trimestre.</t>
  </si>
  <si>
    <t>((Total de módulos en línea o digitales vinculados en el periodo t) / Total de módulos vinculados en el periodo t)*100</t>
  </si>
  <si>
    <t>Total de personas educandas activas en la modalidad no escolarizada a distancia en el periodo t (portal, en lÍnea y virtual "CD")</t>
  </si>
  <si>
    <t>Personas educandas activas en la modalidad no escolarizada a distancia (portal, en línea y virtual "CD")</t>
  </si>
  <si>
    <t>VALIDADO CON OFICIO DPAyE/SEI/106/2023</t>
  </si>
  <si>
    <r>
      <rPr>
        <b/>
        <sz val="30"/>
        <color rgb="FF000000"/>
        <rFont val="Montserrat"/>
      </rPr>
      <t xml:space="preserve">Como ya es de su conocimiento, la modalidad en línea del MEVyT, cerró la </t>
    </r>
    <r>
      <rPr>
        <b/>
        <sz val="28"/>
        <color rgb="FF000000"/>
        <rFont val="Montserrat"/>
      </rPr>
      <t>vinculación de módulos para nuevos usuarios desde el 9 de mayo del 2022, por lo que, a través de una estrategia de seguimiento planeada a las Coordinaci</t>
    </r>
    <r>
      <rPr>
        <b/>
        <sz val="30"/>
        <color rgb="FF000000"/>
        <rFont val="Montserrat"/>
      </rPr>
      <t>ones de Zona, se promovió la continuidad de estudio de los módulos. Dada la situación anterior, el Instituto no planea una propuesta de metas de vinculación de módulos en línea, para este año 2023, ya que, a partir del cierre de la plataforma del MEVyT en línea, no permitiría ofertar esta modalidad de atención a nuevos usuarios, a quienes actualmente se les está redirigiendo al nuevo modelo educativo en línea AprendeINEA, sin embargo, esta modalidad no tienen meta establecida y actualmente no está vinculada al Sistema Automatizado de Seguimiento y Acreditación (SASA)por lo que no se puede considerar módulos vinculados en línea.</t>
    </r>
  </si>
  <si>
    <t>El MEVyT cerró la oferta en todas sus modalidades de atención a distancia.</t>
  </si>
  <si>
    <t>Se lanzó a nivel nacional la operación de la plataforma Aprende  INEA con la modalidad en línea, que corresponde al nuevo Modelo de Educación para la Vida Aprende INEA.</t>
  </si>
  <si>
    <t>Se reporta información de parte de la Dirección de Servicos Educativos en base a la plataforma de Aprende INEA</t>
  </si>
  <si>
    <t>Porcentaje de asesores/as educativos/as con formación al cierre del trimestre.</t>
  </si>
  <si>
    <t>(Asesores/as con más de un año de permanencia con formación continua acumulados al cierre del periodo t / Asesores/as con más de un año de permanencia acumulados al cierre del periodo t)*100</t>
  </si>
  <si>
    <t xml:space="preserve">Asesores/as educativos/as con formación al cierre del periodo t </t>
  </si>
  <si>
    <t>La información que les proporcione Dirección Académica la reportarán en el apartado trimestral.</t>
  </si>
  <si>
    <t>Para los PVBS de apoyo a la asesoría de nuevo ingreso, se promovió el curso de formación básica nivel 1. Primer acercamiento a la educación de personas jóvenes y adultas y el MEVyT. Se capacitó en el MEV AprendeINEA a la mayor parte de personas de apoyo a la asesoría. también se promovieron cursos en línea con contenidos articuladores como la educación como derecho humano y educadores por la paz-</t>
  </si>
  <si>
    <t>Los eventos realizados permitieron que la mayor parte de los PVBS de apoyo a la asesoría logran participar cuando menos en un evento de formación</t>
  </si>
  <si>
    <t>Asesores/as educativos/as activos/as al cierre del periodo t</t>
  </si>
  <si>
    <t>Porcentaje de exámenes en línea aplicados del MEVyT.</t>
  </si>
  <si>
    <t>Total de exámenes en línea del MEVyT aplicados en el periodo t / Total de exámenes del MEVyT aplicados en cualquier formato en el periodo t)*100</t>
  </si>
  <si>
    <t xml:space="preserve">Total de exámenes en línea del MEVyT aplicados en el periodo t </t>
  </si>
  <si>
    <r>
      <t xml:space="preserve">Exámenes en </t>
    </r>
    <r>
      <rPr>
        <b/>
        <sz val="40"/>
        <rFont val="Montserrat"/>
      </rPr>
      <t xml:space="preserve">linea </t>
    </r>
    <r>
      <rPr>
        <sz val="40"/>
        <rFont val="Montserrat"/>
      </rPr>
      <t>aplicados</t>
    </r>
  </si>
  <si>
    <t>Se contó con la participación de los PVBS de apoyo a la asesoría, así como de apoyo a los servicios educativos en PC, ofreciendo más opciones a los educandos.</t>
  </si>
  <si>
    <t>Se mantiene el interés de los educandos en utilizar los servicios en línea, especificamente en las aplicaciones de exámen en MEVyT.</t>
  </si>
  <si>
    <t>Se promovió por parte de los PVBS asesores y responsables de los servicios en Plazas Comunitarias esta opción de atención en línea</t>
  </si>
  <si>
    <t>Se mantiene el interés del educando en utilizar los servicios en línea principalmente en las aplicaciones de examen (MEVyT)</t>
  </si>
  <si>
    <t>Total de exámenes del MEVyT aplicados en cualquier formato en el periodo t)*100</t>
  </si>
  <si>
    <r>
      <rPr>
        <b/>
        <sz val="40"/>
        <rFont val="Montserrat"/>
      </rPr>
      <t>TOTAL DE EXAMENES APLICADOS</t>
    </r>
    <r>
      <rPr>
        <sz val="40"/>
        <rFont val="Montserrat"/>
      </rPr>
      <t xml:space="preserve"> (ex en línea + ex en papel)</t>
    </r>
  </si>
  <si>
    <t>Porcentaje de exámenes impresos aplicados del MEVyT.</t>
  </si>
  <si>
    <t>(Total de exámenes impresos del MEVyT aplicados en el periodo t / Total de exámenes del MEVyT aplicados en cualquier formato en el periodo t)*100</t>
  </si>
  <si>
    <t xml:space="preserve">Total de exámenes impresos del MEVyT aplicados en el periodo t </t>
  </si>
  <si>
    <r>
      <t xml:space="preserve">Exámenes en </t>
    </r>
    <r>
      <rPr>
        <b/>
        <sz val="40"/>
        <rFont val="Montserrat"/>
      </rPr>
      <t xml:space="preserve">papel </t>
    </r>
    <r>
      <rPr>
        <sz val="40"/>
        <rFont val="Montserrat"/>
      </rPr>
      <t>aplicados</t>
    </r>
  </si>
  <si>
    <t>Se contó con la participación de los PVBS de apoyo a la asesoría, y la estructura de las Coordinaciones de Zona en la organización de las aplicaciones de exámenes, dando seguimiento a los educandos en su avance académico.</t>
  </si>
  <si>
    <t>A pesar de no lograr cumplir con la meta establecida,  se logró un avance aceptable.</t>
  </si>
  <si>
    <t>Se organizaron diferentes sedes de aplicación tanto de MEVyT como de Reconocimiento de saberes con apoyo de la estructura de las Coordinaciones de Zona</t>
  </si>
  <si>
    <t>El 58% de los exámenes aplicados fueron impresos, avanzando en la meta.</t>
  </si>
  <si>
    <t>Total de exámenes del MEVyT aplicados en cualquier formato en el periodo t</t>
  </si>
  <si>
    <t>Nota: Favor de NO modificar el archivo, solo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</si>
</sst>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51">
    <font>
      <sz val="12"/>
      <color theme="1"/>
      <name val="Calibri"/>
      <family val="2"/>
      <scheme val="minor"/>
    </font>
    <font>
      <sz val="11"/>
      <color theme="1"/>
      <name val="Calibri"/>
      <family val="2"/>
      <scheme val="minor"/>
    </font>
    <font>
      <sz val="12"/>
      <color theme="1"/>
      <name val="Calibri"/>
      <family val="2"/>
      <scheme val="minor"/>
    </font>
    <font>
      <sz val="18"/>
      <color theme="1"/>
      <name val="Montserrat"/>
    </font>
    <font>
      <sz val="12"/>
      <color theme="1"/>
      <name val="Montserrat"/>
    </font>
    <font>
      <b/>
      <sz val="11"/>
      <color theme="1"/>
      <name val="Calibri"/>
      <family val="2"/>
      <scheme val="minor"/>
    </font>
    <font>
      <b/>
      <sz val="12"/>
      <color theme="1"/>
      <name val="Calibri"/>
      <family val="2"/>
      <scheme val="minor"/>
    </font>
    <font>
      <sz val="10"/>
      <name val="Arial"/>
      <family val="2"/>
    </font>
    <font>
      <b/>
      <sz val="20"/>
      <color theme="1"/>
      <name val="Montserrat"/>
    </font>
    <font>
      <sz val="18"/>
      <name val="Montserrat"/>
    </font>
    <font>
      <b/>
      <sz val="18"/>
      <name val="Montserrat"/>
    </font>
    <font>
      <b/>
      <sz val="30"/>
      <color theme="0"/>
      <name val="Montserrat"/>
    </font>
    <font>
      <b/>
      <sz val="25"/>
      <color theme="1"/>
      <name val="Montserrat"/>
    </font>
    <font>
      <b/>
      <sz val="25"/>
      <color theme="0"/>
      <name val="Montserrat"/>
    </font>
    <font>
      <b/>
      <sz val="29"/>
      <color theme="1"/>
      <name val="Montserrat"/>
    </font>
    <font>
      <sz val="29"/>
      <color theme="1"/>
      <name val="Montserrat"/>
    </font>
    <font>
      <sz val="30"/>
      <name val="Montserrat"/>
    </font>
    <font>
      <b/>
      <sz val="30"/>
      <name val="Montserrat"/>
    </font>
    <font>
      <sz val="30"/>
      <color theme="1"/>
      <name val="Montserrat"/>
    </font>
    <font>
      <sz val="25"/>
      <color theme="1"/>
      <name val="Montserrat"/>
    </font>
    <font>
      <sz val="25"/>
      <name val="Montserrat"/>
    </font>
    <font>
      <b/>
      <sz val="38"/>
      <color theme="1"/>
      <name val="Montserrat"/>
    </font>
    <font>
      <sz val="38"/>
      <color theme="1"/>
      <name val="Montserrat"/>
    </font>
    <font>
      <b/>
      <sz val="38"/>
      <color theme="0"/>
      <name val="Montserrat"/>
    </font>
    <font>
      <b/>
      <sz val="40"/>
      <color theme="1"/>
      <name val="Montserrat"/>
    </font>
    <font>
      <b/>
      <sz val="23"/>
      <name val="Montserrat"/>
    </font>
    <font>
      <b/>
      <sz val="40"/>
      <name val="Montserrat"/>
    </font>
    <font>
      <sz val="40"/>
      <name val="Montserrat"/>
    </font>
    <font>
      <sz val="40"/>
      <color theme="1"/>
      <name val="Montserrat"/>
    </font>
    <font>
      <b/>
      <sz val="40"/>
      <color theme="0"/>
      <name val="Montserrat"/>
    </font>
    <font>
      <b/>
      <sz val="50"/>
      <color theme="1"/>
      <name val="Montserrat"/>
    </font>
    <font>
      <b/>
      <sz val="60"/>
      <color theme="0"/>
      <name val="Montserrat"/>
    </font>
    <font>
      <b/>
      <sz val="35"/>
      <name val="Montserrat"/>
    </font>
    <font>
      <b/>
      <sz val="50"/>
      <name val="Montserrat"/>
    </font>
    <font>
      <sz val="50"/>
      <name val="Montserrat"/>
    </font>
    <font>
      <b/>
      <sz val="50"/>
      <color theme="0"/>
      <name val="Montserrat"/>
    </font>
    <font>
      <b/>
      <sz val="70"/>
      <color theme="1"/>
      <name val="Montserrat"/>
    </font>
    <font>
      <sz val="70"/>
      <color theme="1"/>
      <name val="Montserrat"/>
    </font>
    <font>
      <b/>
      <sz val="70"/>
      <color theme="0"/>
      <name val="Montserrat"/>
    </font>
    <font>
      <sz val="60"/>
      <color theme="1"/>
      <name val="Montserrat"/>
    </font>
    <font>
      <b/>
      <sz val="60"/>
      <color theme="1"/>
      <name val="Montserrat"/>
    </font>
    <font>
      <b/>
      <sz val="60"/>
      <name val="Montserrat"/>
    </font>
    <font>
      <sz val="60"/>
      <name val="Montserrat"/>
    </font>
    <font>
      <sz val="50"/>
      <color theme="1"/>
      <name val="Montserrat"/>
    </font>
    <font>
      <sz val="60"/>
      <color theme="0"/>
      <name val="Montserrat"/>
    </font>
    <font>
      <b/>
      <sz val="80"/>
      <color theme="1"/>
      <name val="Montserrat"/>
    </font>
    <font>
      <b/>
      <sz val="70"/>
      <name val="Montserrat"/>
    </font>
    <font>
      <b/>
      <sz val="80"/>
      <color theme="0"/>
      <name val="Montserrat"/>
    </font>
    <font>
      <b/>
      <sz val="30"/>
      <color rgb="FF000000"/>
      <name val="Montserrat"/>
    </font>
    <font>
      <b/>
      <sz val="28"/>
      <color rgb="FF000000"/>
      <name val="Montserrat"/>
    </font>
    <font>
      <b/>
      <sz val="72"/>
      <name val="Montserrat"/>
    </font>
  </fonts>
  <fills count="35">
    <fill>
      <patternFill patternType="none"/>
    </fill>
    <fill>
      <patternFill patternType="gray125"/>
    </fill>
    <fill>
      <patternFill patternType="solid">
        <fgColor theme="0"/>
        <bgColor theme="0" tint="-0.34998626667073579"/>
      </patternFill>
    </fill>
    <fill>
      <patternFill patternType="gray0625">
        <fgColor theme="0" tint="-0.34998626667073579"/>
        <bgColor theme="0"/>
      </patternFill>
    </fill>
    <fill>
      <patternFill patternType="solid">
        <fgColor rgb="FF1B5542"/>
        <bgColor theme="9"/>
      </patternFill>
    </fill>
    <fill>
      <patternFill patternType="solid">
        <fgColor theme="0"/>
        <bgColor theme="9"/>
      </patternFill>
    </fill>
    <fill>
      <patternFill patternType="solid">
        <fgColor theme="1"/>
        <bgColor indexed="64"/>
      </patternFill>
    </fill>
    <fill>
      <patternFill patternType="solid">
        <fgColor rgb="FFA8D4A8"/>
        <bgColor indexed="64"/>
      </patternFill>
    </fill>
    <fill>
      <patternFill patternType="solid">
        <fgColor rgb="FFC00000"/>
        <bgColor indexed="64"/>
      </patternFill>
    </fill>
    <fill>
      <patternFill patternType="solid">
        <fgColor theme="0"/>
        <bgColor indexed="64"/>
      </patternFill>
    </fill>
    <fill>
      <patternFill patternType="solid">
        <fgColor rgb="FF1B5542"/>
        <bgColor indexed="64"/>
      </patternFill>
    </fill>
    <fill>
      <patternFill patternType="solid">
        <fgColor theme="9" tint="-0.249977111117893"/>
        <bgColor theme="9"/>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4.9989318521683403E-2"/>
        <bgColor theme="0" tint="-0.34998626667073579"/>
      </patternFill>
    </fill>
    <fill>
      <patternFill patternType="solid">
        <fgColor theme="8" tint="0.39997558519241921"/>
        <bgColor theme="9"/>
      </patternFill>
    </fill>
    <fill>
      <patternFill patternType="solid">
        <fgColor rgb="FFDDEBF7"/>
        <bgColor indexed="64"/>
      </patternFill>
    </fill>
    <fill>
      <patternFill patternType="solid">
        <fgColor rgb="FF990033"/>
        <bgColor indexed="64"/>
      </patternFill>
    </fill>
    <fill>
      <patternFill patternType="solid">
        <fgColor theme="5" tint="0.79998168889431442"/>
        <bgColor theme="9"/>
      </patternFill>
    </fill>
    <fill>
      <patternFill patternType="solid">
        <fgColor theme="5" tint="0.79998168889431442"/>
        <bgColor indexed="64"/>
      </patternFill>
    </fill>
    <fill>
      <patternFill patternType="solid">
        <fgColor theme="7" tint="-0.249977111117893"/>
        <bgColor theme="9"/>
      </patternFill>
    </fill>
    <fill>
      <patternFill patternType="solid">
        <fgColor rgb="FFBC1097"/>
        <bgColor indexed="64"/>
      </patternFill>
    </fill>
    <fill>
      <patternFill patternType="solid">
        <fgColor rgb="FF850909"/>
        <bgColor indexed="64"/>
      </patternFill>
    </fill>
    <fill>
      <patternFill patternType="solid">
        <fgColor rgb="FFFCD5B4"/>
        <bgColor rgb="FF000000"/>
      </patternFill>
    </fill>
    <fill>
      <patternFill patternType="solid">
        <fgColor rgb="FFD9D9D9"/>
        <bgColor rgb="FF1B5542"/>
      </patternFill>
    </fill>
    <fill>
      <patternFill patternType="solid">
        <fgColor rgb="FFD9D9D9"/>
        <bgColor indexed="64"/>
      </patternFill>
    </fill>
    <fill>
      <patternFill patternType="solid">
        <fgColor rgb="FFFFFFFF"/>
        <bgColor indexed="64"/>
      </patternFill>
    </fill>
    <fill>
      <patternFill patternType="gray0625">
        <fgColor theme="0" tint="-0.34998626667073579"/>
        <bgColor theme="1"/>
      </patternFill>
    </fill>
    <fill>
      <patternFill patternType="solid">
        <fgColor rgb="FFD9E1F2"/>
        <bgColor indexed="64"/>
      </patternFill>
    </fill>
    <fill>
      <patternFill patternType="solid">
        <fgColor rgb="FFE2EFDA"/>
        <bgColor indexed="64"/>
      </patternFill>
    </fill>
    <fill>
      <patternFill patternType="solid">
        <fgColor rgb="FFFFFF00"/>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FFC000"/>
        <bgColor indexed="64"/>
      </patternFill>
    </fill>
  </fills>
  <borders count="67">
    <border>
      <left/>
      <right/>
      <top/>
      <bottom/>
      <diagonal/>
    </border>
    <border>
      <left/>
      <right/>
      <top/>
      <bottom style="medium">
        <color theme="0" tint="-0.499984740745262"/>
      </bottom>
      <diagonal/>
    </border>
    <border>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diagonal/>
    </border>
    <border>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style="medium">
        <color theme="0" tint="-0.499984740745262"/>
      </top>
      <bottom/>
      <diagonal/>
    </border>
    <border>
      <left/>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medium">
        <color theme="0" tint="-0.499984740745262"/>
      </top>
      <bottom/>
      <diagonal/>
    </border>
    <border>
      <left style="thin">
        <color theme="0" tint="-0.499984740745262"/>
      </left>
      <right/>
      <top/>
      <bottom style="medium">
        <color theme="0" tint="-0.499984740745262"/>
      </bottom>
      <diagonal/>
    </border>
    <border>
      <left/>
      <right style="medium">
        <color theme="0" tint="-0.499984740745262"/>
      </right>
      <top style="medium">
        <color theme="0" tint="-0.499984740745262"/>
      </top>
      <bottom/>
      <diagonal/>
    </border>
    <border>
      <left/>
      <right style="medium">
        <color theme="0" tint="-0.499984740745262"/>
      </right>
      <top/>
      <bottom style="medium">
        <color theme="0" tint="-0.499984740745262"/>
      </bottom>
      <diagonal/>
    </border>
    <border>
      <left/>
      <right style="thin">
        <color theme="0" tint="-0.499984740745262"/>
      </right>
      <top style="medium">
        <color theme="0" tint="-0.499984740745262"/>
      </top>
      <bottom/>
      <diagonal/>
    </border>
    <border>
      <left/>
      <right style="thin">
        <color theme="0" tint="-0.499984740745262"/>
      </right>
      <top/>
      <bottom style="medium">
        <color theme="0" tint="-0.499984740745262"/>
      </bottom>
      <diagonal/>
    </border>
    <border>
      <left style="thin">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style="medium">
        <color theme="0" tint="-0.499984740745262"/>
      </left>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right style="medium">
        <color theme="0" tint="-0.499984740745262"/>
      </right>
      <top style="thin">
        <color theme="0" tint="-0.499984740745262"/>
      </top>
      <bottom style="medium">
        <color theme="0" tint="-0.499984740745262"/>
      </bottom>
      <diagonal/>
    </border>
    <border>
      <left/>
      <right style="medium">
        <color theme="0" tint="-0.499984740745262"/>
      </right>
      <top/>
      <bottom/>
      <diagonal/>
    </border>
    <border>
      <left/>
      <right style="thin">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thin">
        <color theme="0" tint="-0.499984740745262"/>
      </top>
      <bottom style="medium">
        <color theme="0" tint="-0.499984740745262"/>
      </bottom>
      <diagonal/>
    </border>
    <border>
      <left style="medium">
        <color theme="0" tint="-0.499984740745262"/>
      </left>
      <right/>
      <top style="medium">
        <color theme="0" tint="-0.499984740745262"/>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indexed="64"/>
      </left>
      <right style="medium">
        <color theme="0" tint="-0.499984740745262"/>
      </right>
      <top style="thin">
        <color indexed="64"/>
      </top>
      <bottom/>
      <diagonal/>
    </border>
    <border>
      <left style="thin">
        <color indexed="64"/>
      </left>
      <right style="medium">
        <color theme="0" tint="-0.499984740745262"/>
      </right>
      <top/>
      <bottom/>
      <diagonal/>
    </border>
    <border>
      <left style="thin">
        <color indexed="64"/>
      </left>
      <right style="medium">
        <color theme="0" tint="-0.499984740745262"/>
      </right>
      <top/>
      <bottom style="thin">
        <color indexed="64"/>
      </bottom>
      <diagonal/>
    </border>
    <border>
      <left style="thin">
        <color rgb="FF808080"/>
      </left>
      <right style="thin">
        <color rgb="FF808080"/>
      </right>
      <top style="medium">
        <color rgb="FF808080"/>
      </top>
      <bottom style="thin">
        <color rgb="FF808080"/>
      </bottom>
      <diagonal/>
    </border>
    <border>
      <left/>
      <right style="thin">
        <color rgb="FF808080"/>
      </right>
      <top/>
      <bottom style="medium">
        <color rgb="FF808080"/>
      </bottom>
      <diagonal/>
    </border>
    <border>
      <left style="thin">
        <color rgb="FF808080"/>
      </left>
      <right style="thin">
        <color rgb="FF808080"/>
      </right>
      <top/>
      <bottom style="thin">
        <color rgb="FF808080"/>
      </bottom>
      <diagonal/>
    </border>
    <border>
      <left style="thin">
        <color rgb="FF808080"/>
      </left>
      <right/>
      <top style="medium">
        <color rgb="FF808080"/>
      </top>
      <bottom/>
      <diagonal/>
    </border>
    <border>
      <left style="thin">
        <color rgb="FF808080"/>
      </left>
      <right/>
      <top/>
      <bottom style="medium">
        <color rgb="FF808080"/>
      </bottom>
      <diagonal/>
    </border>
    <border>
      <left style="thin">
        <color rgb="FF808080"/>
      </left>
      <right/>
      <top/>
      <bottom/>
      <diagonal/>
    </border>
    <border>
      <left style="medium">
        <color theme="0" tint="-0.499984740745262"/>
      </left>
      <right style="medium">
        <color theme="0" tint="-0.499984740745262"/>
      </right>
      <top/>
      <bottom style="medium">
        <color rgb="FF808080"/>
      </bottom>
      <diagonal/>
    </border>
    <border>
      <left/>
      <right/>
      <top style="medium">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style="medium">
        <color rgb="FF808080"/>
      </left>
      <right style="medium">
        <color theme="0" tint="-0.499984740745262"/>
      </right>
      <top style="medium">
        <color theme="0" tint="-0.499984740745262"/>
      </top>
      <bottom/>
      <diagonal/>
    </border>
    <border>
      <left style="medium">
        <color rgb="FF808080"/>
      </left>
      <right style="medium">
        <color theme="0" tint="-0.499984740745262"/>
      </right>
      <top/>
      <bottom style="medium">
        <color theme="0" tint="-0.499984740745262"/>
      </bottom>
      <diagonal/>
    </border>
  </borders>
  <cellStyleXfs count="6">
    <xf numFmtId="0" fontId="0" fillId="0" borderId="0"/>
    <xf numFmtId="9" fontId="2" fillId="0" borderId="0" applyFont="0" applyFill="0" applyBorder="0" applyAlignment="0" applyProtection="0"/>
    <xf numFmtId="0" fontId="1" fillId="0" borderId="0"/>
    <xf numFmtId="0" fontId="7" fillId="0" borderId="0"/>
    <xf numFmtId="9" fontId="7" fillId="0" borderId="0" applyFont="0" applyFill="0" applyBorder="0" applyAlignment="0" applyProtection="0"/>
    <xf numFmtId="0" fontId="2" fillId="0" borderId="0"/>
  </cellStyleXfs>
  <cellXfs count="312">
    <xf numFmtId="0" fontId="0" fillId="0" borderId="0" xfId="0"/>
    <xf numFmtId="0" fontId="5" fillId="0" borderId="24" xfId="2" applyFont="1" applyBorder="1" applyAlignment="1">
      <alignment vertical="center"/>
    </xf>
    <xf numFmtId="0" fontId="6" fillId="0" borderId="24" xfId="0" applyFont="1" applyBorder="1" applyAlignment="1">
      <alignment horizontal="center"/>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justify" vertical="center"/>
      <protection locked="0"/>
    </xf>
    <xf numFmtId="0" fontId="3" fillId="0" borderId="0" xfId="0" applyFont="1" applyAlignment="1" applyProtection="1">
      <alignment horizontal="justify" vertical="center"/>
      <protection locked="0"/>
    </xf>
    <xf numFmtId="0" fontId="8" fillId="0" borderId="0" xfId="0" applyFont="1" applyAlignment="1" applyProtection="1">
      <alignment horizontal="center" vertical="center"/>
      <protection locked="0"/>
    </xf>
    <xf numFmtId="0" fontId="9" fillId="2" borderId="10" xfId="0" applyFont="1" applyFill="1" applyBorder="1" applyAlignment="1" applyProtection="1">
      <alignment vertical="center" wrapText="1"/>
      <protection locked="0"/>
    </xf>
    <xf numFmtId="0" fontId="9" fillId="2" borderId="1" xfId="0" applyFont="1" applyFill="1" applyBorder="1" applyAlignment="1" applyProtection="1">
      <alignment vertical="center" wrapText="1"/>
      <protection locked="0"/>
    </xf>
    <xf numFmtId="0" fontId="18" fillId="0" borderId="0" xfId="0" applyFont="1" applyAlignment="1" applyProtection="1">
      <alignment vertical="center"/>
      <protection locked="0"/>
    </xf>
    <xf numFmtId="0" fontId="16" fillId="2" borderId="33" xfId="0" applyFont="1" applyFill="1" applyBorder="1" applyAlignment="1" applyProtection="1">
      <alignment vertical="center" wrapText="1"/>
      <protection locked="0"/>
    </xf>
    <xf numFmtId="0" fontId="16" fillId="2" borderId="10" xfId="0" applyFont="1" applyFill="1" applyBorder="1" applyAlignment="1" applyProtection="1">
      <alignment vertical="center" wrapText="1"/>
      <protection locked="0"/>
    </xf>
    <xf numFmtId="0" fontId="16" fillId="2" borderId="34" xfId="0" applyFont="1" applyFill="1" applyBorder="1" applyAlignment="1" applyProtection="1">
      <alignment vertical="center" wrapText="1"/>
      <protection locked="0"/>
    </xf>
    <xf numFmtId="0" fontId="16" fillId="2" borderId="1" xfId="0" applyFont="1" applyFill="1" applyBorder="1" applyAlignment="1" applyProtection="1">
      <alignment vertical="center" wrapText="1"/>
      <protection locked="0"/>
    </xf>
    <xf numFmtId="0" fontId="19" fillId="0" borderId="0" xfId="0" applyFont="1" applyAlignment="1" applyProtection="1">
      <alignment vertical="center"/>
      <protection locked="0"/>
    </xf>
    <xf numFmtId="0" fontId="20" fillId="2" borderId="10" xfId="0" applyFont="1" applyFill="1" applyBorder="1" applyAlignment="1" applyProtection="1">
      <alignment vertical="center" wrapText="1"/>
      <protection locked="0"/>
    </xf>
    <xf numFmtId="0" fontId="20" fillId="2" borderId="1" xfId="0" applyFont="1" applyFill="1" applyBorder="1" applyAlignment="1" applyProtection="1">
      <alignment vertical="center" wrapText="1"/>
      <protection locked="0"/>
    </xf>
    <xf numFmtId="0" fontId="21" fillId="0" borderId="0" xfId="0" applyFont="1" applyAlignment="1" applyProtection="1">
      <alignment horizontal="left" vertical="center"/>
      <protection locked="0"/>
    </xf>
    <xf numFmtId="0" fontId="21" fillId="0" borderId="0" xfId="0" applyFont="1" applyAlignment="1" applyProtection="1">
      <alignment horizontal="justify" vertical="center"/>
      <protection locked="0"/>
    </xf>
    <xf numFmtId="0" fontId="22" fillId="0" borderId="0" xfId="0" applyFont="1" applyAlignment="1" applyProtection="1">
      <alignment vertical="center"/>
      <protection locked="0"/>
    </xf>
    <xf numFmtId="0" fontId="23" fillId="9" borderId="0" xfId="0" applyFont="1" applyFill="1" applyAlignment="1" applyProtection="1">
      <alignment vertical="center" wrapText="1"/>
      <protection locked="0"/>
    </xf>
    <xf numFmtId="0" fontId="16" fillId="2" borderId="49" xfId="0" applyFont="1" applyFill="1" applyBorder="1" applyAlignment="1" applyProtection="1">
      <alignment vertical="center" wrapText="1"/>
      <protection locked="0"/>
    </xf>
    <xf numFmtId="0" fontId="16" fillId="2" borderId="0" xfId="0" applyFont="1" applyFill="1" applyAlignment="1" applyProtection="1">
      <alignment vertical="center" wrapText="1"/>
      <protection locked="0"/>
    </xf>
    <xf numFmtId="3" fontId="17" fillId="13" borderId="10" xfId="0" applyNumberFormat="1" applyFont="1" applyFill="1" applyBorder="1" applyAlignment="1" applyProtection="1">
      <alignment horizontal="center" vertical="center" wrapText="1"/>
      <protection locked="0"/>
    </xf>
    <xf numFmtId="3" fontId="17" fillId="13" borderId="1" xfId="0" applyNumberFormat="1" applyFont="1" applyFill="1" applyBorder="1" applyAlignment="1" applyProtection="1">
      <alignment horizontal="center" vertical="center" wrapText="1"/>
      <protection locked="0"/>
    </xf>
    <xf numFmtId="3" fontId="17" fillId="13" borderId="8" xfId="0" applyNumberFormat="1" applyFont="1" applyFill="1" applyBorder="1" applyAlignment="1" applyProtection="1">
      <alignment horizontal="center" vertical="center" wrapText="1"/>
      <protection locked="0"/>
    </xf>
    <xf numFmtId="0" fontId="17" fillId="13" borderId="12" xfId="0" applyFont="1" applyFill="1" applyBorder="1" applyAlignment="1" applyProtection="1">
      <alignment horizontal="center" vertical="center" wrapText="1"/>
      <protection locked="0"/>
    </xf>
    <xf numFmtId="3" fontId="17" fillId="13" borderId="45" xfId="0" applyNumberFormat="1" applyFont="1" applyFill="1" applyBorder="1" applyAlignment="1" applyProtection="1">
      <alignment horizontal="center" vertical="center" wrapText="1"/>
      <protection locked="0"/>
    </xf>
    <xf numFmtId="3" fontId="17" fillId="13" borderId="46" xfId="0" applyNumberFormat="1" applyFont="1" applyFill="1" applyBorder="1" applyAlignment="1" applyProtection="1">
      <alignment horizontal="center" vertical="center" wrapText="1"/>
      <protection locked="0"/>
    </xf>
    <xf numFmtId="0" fontId="17" fillId="13" borderId="8" xfId="0" applyFont="1" applyFill="1" applyBorder="1" applyAlignment="1" applyProtection="1">
      <alignment horizontal="center" vertical="center" wrapText="1"/>
      <protection locked="0"/>
    </xf>
    <xf numFmtId="0" fontId="9" fillId="14" borderId="8" xfId="0" applyFont="1" applyFill="1" applyBorder="1" applyAlignment="1" applyProtection="1">
      <alignment vertical="center" wrapText="1"/>
      <protection locked="0"/>
    </xf>
    <xf numFmtId="0" fontId="9" fillId="14" borderId="12" xfId="0" applyFont="1" applyFill="1" applyBorder="1" applyAlignment="1" applyProtection="1">
      <alignment vertical="center" wrapText="1"/>
      <protection locked="0"/>
    </xf>
    <xf numFmtId="0" fontId="15" fillId="0" borderId="0" xfId="0" applyFont="1" applyAlignment="1" applyProtection="1">
      <alignment horizontal="justify" vertical="center" wrapText="1"/>
      <protection locked="0"/>
    </xf>
    <xf numFmtId="3" fontId="16" fillId="0" borderId="0" xfId="0" applyNumberFormat="1" applyFon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10" fontId="11" fillId="0" borderId="0" xfId="1" applyNumberFormat="1" applyFont="1" applyFill="1" applyBorder="1" applyAlignment="1">
      <alignment horizontal="center" vertical="center" wrapText="1"/>
    </xf>
    <xf numFmtId="164" fontId="25" fillId="0" borderId="0" xfId="0" applyNumberFormat="1" applyFont="1" applyAlignment="1">
      <alignment horizontal="justify" vertical="center" wrapText="1"/>
    </xf>
    <xf numFmtId="3" fontId="17" fillId="0" borderId="0" xfId="0" applyNumberFormat="1" applyFont="1" applyAlignment="1" applyProtection="1">
      <alignment horizontal="center" vertical="center" wrapText="1"/>
      <protection locked="0"/>
    </xf>
    <xf numFmtId="164" fontId="10" fillId="0" borderId="0" xfId="0" applyNumberFormat="1" applyFont="1" applyAlignment="1">
      <alignment horizontal="justify" vertical="center" wrapText="1"/>
    </xf>
    <xf numFmtId="164" fontId="17" fillId="0" borderId="0" xfId="0" applyNumberFormat="1" applyFont="1" applyAlignment="1">
      <alignment horizontal="center" vertical="center" wrapText="1"/>
    </xf>
    <xf numFmtId="164" fontId="17" fillId="0" borderId="0" xfId="0" applyNumberFormat="1" applyFont="1" applyAlignment="1">
      <alignment horizontal="justify" vertical="center" wrapText="1"/>
    </xf>
    <xf numFmtId="0" fontId="28" fillId="0" borderId="0" xfId="0" applyFont="1" applyAlignment="1" applyProtection="1">
      <alignment vertical="center"/>
      <protection locked="0"/>
    </xf>
    <xf numFmtId="0" fontId="24" fillId="0" borderId="0" xfId="0" applyFont="1" applyAlignment="1" applyProtection="1">
      <alignment horizontal="left" vertical="center"/>
      <protection locked="0"/>
    </xf>
    <xf numFmtId="0" fontId="24" fillId="0" borderId="0" xfId="0" applyFont="1" applyAlignment="1" applyProtection="1">
      <alignment horizontal="center" vertical="center" wrapText="1"/>
      <protection locked="0"/>
    </xf>
    <xf numFmtId="10" fontId="28" fillId="0" borderId="0" xfId="1" applyNumberFormat="1" applyFont="1" applyFill="1" applyBorder="1" applyAlignment="1" applyProtection="1">
      <alignment horizontal="center" vertical="center" wrapText="1"/>
      <protection locked="0"/>
    </xf>
    <xf numFmtId="0" fontId="28" fillId="0" borderId="19" xfId="0" applyFont="1" applyBorder="1" applyAlignment="1" applyProtection="1">
      <alignment horizontal="justify" vertical="center" wrapText="1"/>
      <protection locked="0"/>
    </xf>
    <xf numFmtId="0" fontId="28" fillId="0" borderId="6" xfId="0" applyFont="1" applyBorder="1" applyAlignment="1" applyProtection="1">
      <alignment horizontal="justify" vertical="center" wrapText="1"/>
      <protection locked="0"/>
    </xf>
    <xf numFmtId="0" fontId="28" fillId="0" borderId="3" xfId="0" applyFont="1" applyBorder="1" applyAlignment="1" applyProtection="1">
      <alignment horizontal="justify" vertical="center" wrapText="1"/>
      <protection locked="0"/>
    </xf>
    <xf numFmtId="3" fontId="27" fillId="9" borderId="47" xfId="0" applyNumberFormat="1" applyFont="1" applyFill="1" applyBorder="1" applyAlignment="1" applyProtection="1">
      <alignment horizontal="center" vertical="center" wrapText="1"/>
      <protection locked="0"/>
    </xf>
    <xf numFmtId="3" fontId="27" fillId="9" borderId="48" xfId="0" applyNumberFormat="1" applyFont="1" applyFill="1" applyBorder="1" applyAlignment="1" applyProtection="1">
      <alignment horizontal="center" vertical="center" wrapText="1"/>
      <protection locked="0"/>
    </xf>
    <xf numFmtId="3" fontId="26" fillId="9" borderId="47" xfId="0" applyNumberFormat="1" applyFont="1" applyFill="1" applyBorder="1" applyAlignment="1" applyProtection="1">
      <alignment horizontal="justify" vertical="center" wrapText="1"/>
      <protection locked="0"/>
    </xf>
    <xf numFmtId="3" fontId="27" fillId="9" borderId="48" xfId="0" applyNumberFormat="1" applyFont="1" applyFill="1" applyBorder="1" applyAlignment="1" applyProtection="1">
      <alignment horizontal="justify" vertical="center" wrapText="1"/>
      <protection locked="0"/>
    </xf>
    <xf numFmtId="3" fontId="27" fillId="9" borderId="47" xfId="0" applyNumberFormat="1" applyFont="1" applyFill="1" applyBorder="1" applyAlignment="1" applyProtection="1">
      <alignment horizontal="justify" vertical="center" wrapText="1"/>
      <protection locked="0"/>
    </xf>
    <xf numFmtId="3" fontId="26" fillId="9" borderId="48" xfId="0" applyNumberFormat="1" applyFont="1" applyFill="1" applyBorder="1" applyAlignment="1" applyProtection="1">
      <alignment horizontal="justify" vertical="center" wrapText="1"/>
      <protection locked="0"/>
    </xf>
    <xf numFmtId="0" fontId="17" fillId="9" borderId="0" xfId="0" applyFont="1" applyFill="1" applyAlignment="1" applyProtection="1">
      <alignment horizontal="center" vertical="center" wrapText="1" shrinkToFit="1"/>
      <protection locked="0"/>
    </xf>
    <xf numFmtId="0" fontId="3" fillId="9" borderId="0" xfId="0" applyFont="1" applyFill="1" applyAlignment="1" applyProtection="1">
      <alignment vertical="center"/>
      <protection locked="0"/>
    </xf>
    <xf numFmtId="0" fontId="21" fillId="9" borderId="0" xfId="0" applyFont="1" applyFill="1" applyAlignment="1" applyProtection="1">
      <alignment vertical="center" wrapText="1" shrinkToFit="1"/>
      <protection locked="0"/>
    </xf>
    <xf numFmtId="0" fontId="19" fillId="26" borderId="0" xfId="0" applyFont="1" applyFill="1" applyAlignment="1" applyProtection="1">
      <alignment vertical="center"/>
      <protection locked="0"/>
    </xf>
    <xf numFmtId="0" fontId="4" fillId="26" borderId="0" xfId="0" applyFont="1" applyFill="1" applyAlignment="1" applyProtection="1">
      <alignment vertical="center"/>
      <protection locked="0"/>
    </xf>
    <xf numFmtId="0" fontId="12" fillId="26" borderId="0" xfId="0" applyFont="1" applyFill="1" applyAlignment="1" applyProtection="1">
      <alignment vertical="center"/>
      <protection locked="0"/>
    </xf>
    <xf numFmtId="0" fontId="8" fillId="26" borderId="0" xfId="0" applyFont="1" applyFill="1" applyAlignment="1" applyProtection="1">
      <alignment horizontal="center" vertical="center"/>
      <protection locked="0"/>
    </xf>
    <xf numFmtId="0" fontId="3" fillId="26" borderId="0" xfId="0" applyFont="1" applyFill="1" applyAlignment="1" applyProtection="1">
      <alignment vertical="center"/>
      <protection locked="0"/>
    </xf>
    <xf numFmtId="0" fontId="21" fillId="26" borderId="0" xfId="0" applyFont="1" applyFill="1" applyAlignment="1" applyProtection="1">
      <alignment vertical="center" wrapText="1" shrinkToFit="1"/>
      <protection locked="0"/>
    </xf>
    <xf numFmtId="0" fontId="32" fillId="26" borderId="0" xfId="0" applyFont="1" applyFill="1" applyAlignment="1" applyProtection="1">
      <alignment horizontal="center" vertical="center" wrapText="1" shrinkToFit="1"/>
      <protection locked="0"/>
    </xf>
    <xf numFmtId="3" fontId="34" fillId="19" borderId="16" xfId="0" applyNumberFormat="1" applyFont="1" applyFill="1" applyBorder="1" applyAlignment="1" applyProtection="1">
      <alignment horizontal="center" vertical="center" wrapText="1"/>
      <protection locked="0"/>
    </xf>
    <xf numFmtId="3" fontId="34" fillId="12" borderId="3" xfId="0" applyNumberFormat="1" applyFont="1" applyFill="1" applyBorder="1" applyAlignment="1" applyProtection="1">
      <alignment horizontal="center" vertical="center" wrapText="1"/>
      <protection locked="0"/>
    </xf>
    <xf numFmtId="3" fontId="34" fillId="0" borderId="16" xfId="0" applyNumberFormat="1" applyFont="1" applyBorder="1" applyAlignment="1" applyProtection="1">
      <alignment horizontal="center" vertical="center" wrapText="1"/>
      <protection locked="0"/>
    </xf>
    <xf numFmtId="3" fontId="34" fillId="19" borderId="17" xfId="0" applyNumberFormat="1" applyFont="1" applyFill="1" applyBorder="1" applyAlignment="1" applyProtection="1">
      <alignment horizontal="center" vertical="center" wrapText="1"/>
      <protection locked="0"/>
    </xf>
    <xf numFmtId="3" fontId="34" fillId="12" borderId="5" xfId="0" applyNumberFormat="1" applyFont="1" applyFill="1" applyBorder="1" applyAlignment="1" applyProtection="1">
      <alignment horizontal="center" vertical="center" wrapText="1"/>
      <protection locked="0"/>
    </xf>
    <xf numFmtId="3" fontId="34" fillId="0" borderId="17" xfId="0" applyNumberFormat="1" applyFont="1" applyBorder="1" applyAlignment="1" applyProtection="1">
      <alignment horizontal="center" vertical="center" wrapText="1"/>
      <protection locked="0"/>
    </xf>
    <xf numFmtId="3" fontId="27" fillId="0" borderId="0" xfId="0" applyNumberFormat="1" applyFont="1" applyAlignment="1" applyProtection="1">
      <alignment horizontal="center" vertical="center" wrapText="1"/>
      <protection locked="0"/>
    </xf>
    <xf numFmtId="3" fontId="34" fillId="16" borderId="3" xfId="0" applyNumberFormat="1" applyFont="1" applyFill="1" applyBorder="1" applyAlignment="1" applyProtection="1">
      <alignment horizontal="center" vertical="center" wrapText="1"/>
      <protection locked="0"/>
    </xf>
    <xf numFmtId="3" fontId="34" fillId="16" borderId="5" xfId="0" applyNumberFormat="1" applyFont="1" applyFill="1" applyBorder="1" applyAlignment="1" applyProtection="1">
      <alignment horizontal="center" vertical="center" wrapText="1"/>
      <protection locked="0"/>
    </xf>
    <xf numFmtId="3" fontId="33" fillId="9" borderId="12" xfId="0" applyNumberFormat="1" applyFont="1" applyFill="1" applyBorder="1" applyAlignment="1" applyProtection="1">
      <alignment horizontal="center" vertical="center" wrapText="1"/>
      <protection locked="0"/>
    </xf>
    <xf numFmtId="0" fontId="33" fillId="9" borderId="8" xfId="0" applyFont="1" applyFill="1" applyBorder="1" applyAlignment="1" applyProtection="1">
      <alignment horizontal="center" vertical="center" wrapText="1"/>
      <protection locked="0"/>
    </xf>
    <xf numFmtId="0" fontId="26" fillId="24" borderId="58" xfId="0" applyFont="1" applyFill="1" applyBorder="1" applyAlignment="1">
      <alignment vertical="center" wrapText="1"/>
    </xf>
    <xf numFmtId="0" fontId="26" fillId="24" borderId="8" xfId="0" applyFont="1" applyFill="1" applyBorder="1" applyAlignment="1">
      <alignment vertical="center" wrapText="1"/>
    </xf>
    <xf numFmtId="0" fontId="26" fillId="24" borderId="59" xfId="0" applyFont="1" applyFill="1" applyBorder="1" applyAlignment="1">
      <alignment vertical="center" wrapText="1"/>
    </xf>
    <xf numFmtId="0" fontId="26" fillId="24" borderId="61" xfId="0" applyFont="1" applyFill="1" applyBorder="1" applyAlignment="1">
      <alignment vertical="center" wrapText="1"/>
    </xf>
    <xf numFmtId="0" fontId="26" fillId="24" borderId="60" xfId="0" applyFont="1" applyFill="1" applyBorder="1" applyAlignment="1">
      <alignment vertical="center" wrapText="1"/>
    </xf>
    <xf numFmtId="0" fontId="26" fillId="24" borderId="15" xfId="0" applyFont="1" applyFill="1" applyBorder="1" applyAlignment="1">
      <alignment vertical="center" wrapText="1"/>
    </xf>
    <xf numFmtId="0" fontId="30" fillId="5" borderId="42" xfId="0" applyFont="1" applyFill="1" applyBorder="1" applyAlignment="1" applyProtection="1">
      <alignment horizontal="center" vertical="center" wrapText="1"/>
      <protection locked="0"/>
    </xf>
    <xf numFmtId="0" fontId="30" fillId="5" borderId="32" xfId="0" applyFont="1" applyFill="1" applyBorder="1" applyAlignment="1" applyProtection="1">
      <alignment horizontal="center" vertical="center" wrapText="1"/>
      <protection locked="0"/>
    </xf>
    <xf numFmtId="0" fontId="30" fillId="5" borderId="36" xfId="0" applyFont="1" applyFill="1" applyBorder="1" applyAlignment="1" applyProtection="1">
      <alignment horizontal="center" vertical="center" wrapText="1"/>
      <protection locked="0"/>
    </xf>
    <xf numFmtId="0" fontId="37" fillId="0" borderId="0" xfId="0" applyFont="1" applyAlignment="1" applyProtection="1">
      <alignment vertical="center"/>
      <protection locked="0"/>
    </xf>
    <xf numFmtId="0" fontId="36" fillId="0" borderId="0" xfId="0" applyFont="1" applyAlignment="1" applyProtection="1">
      <alignment vertical="center"/>
      <protection locked="0"/>
    </xf>
    <xf numFmtId="0" fontId="36" fillId="26" borderId="0" xfId="0" applyFont="1" applyFill="1" applyAlignment="1" applyProtection="1">
      <alignment vertical="center"/>
      <protection locked="0"/>
    </xf>
    <xf numFmtId="0" fontId="29" fillId="4" borderId="35" xfId="0" applyFont="1" applyFill="1" applyBorder="1" applyAlignment="1" applyProtection="1">
      <alignment horizontal="center" vertical="center" wrapText="1"/>
      <protection locked="0"/>
    </xf>
    <xf numFmtId="0" fontId="39" fillId="0" borderId="0" xfId="0" applyFont="1" applyAlignment="1" applyProtection="1">
      <alignment vertical="center"/>
      <protection locked="0"/>
    </xf>
    <xf numFmtId="0" fontId="40" fillId="0" borderId="0" xfId="0" applyFont="1" applyAlignment="1" applyProtection="1">
      <alignment vertical="center"/>
      <protection locked="0"/>
    </xf>
    <xf numFmtId="0" fontId="31" fillId="0" borderId="0" xfId="0" applyFont="1" applyAlignment="1" applyProtection="1">
      <alignment vertical="center"/>
      <protection locked="0"/>
    </xf>
    <xf numFmtId="0" fontId="40" fillId="5" borderId="42" xfId="0" applyFont="1" applyFill="1" applyBorder="1" applyAlignment="1" applyProtection="1">
      <alignment horizontal="center" vertical="center" wrapText="1"/>
      <protection locked="0"/>
    </xf>
    <xf numFmtId="3" fontId="42" fillId="0" borderId="0" xfId="0" applyNumberFormat="1" applyFont="1" applyAlignment="1" applyProtection="1">
      <alignment horizontal="center" vertical="center" wrapText="1"/>
      <protection locked="0"/>
    </xf>
    <xf numFmtId="0" fontId="41" fillId="0" borderId="0" xfId="0" applyFont="1" applyAlignment="1" applyProtection="1">
      <alignment horizontal="center" vertical="center" wrapText="1" shrinkToFit="1"/>
      <protection locked="0"/>
    </xf>
    <xf numFmtId="0" fontId="40" fillId="5" borderId="21" xfId="0" applyFont="1" applyFill="1" applyBorder="1" applyAlignment="1" applyProtection="1">
      <alignment horizontal="center" vertical="center" wrapText="1"/>
      <protection locked="0"/>
    </xf>
    <xf numFmtId="0" fontId="40" fillId="5" borderId="22" xfId="0" applyFont="1" applyFill="1" applyBorder="1" applyAlignment="1" applyProtection="1">
      <alignment horizontal="center" vertical="center" wrapText="1"/>
      <protection locked="0"/>
    </xf>
    <xf numFmtId="3" fontId="42" fillId="25" borderId="16" xfId="0" applyNumberFormat="1" applyFont="1" applyFill="1" applyBorder="1" applyAlignment="1" applyProtection="1">
      <alignment horizontal="center" vertical="center" wrapText="1"/>
      <protection locked="0"/>
    </xf>
    <xf numFmtId="3" fontId="42" fillId="25" borderId="17" xfId="0" applyNumberFormat="1" applyFont="1" applyFill="1" applyBorder="1" applyAlignment="1" applyProtection="1">
      <alignment horizontal="center" vertical="center" wrapText="1"/>
      <protection locked="0"/>
    </xf>
    <xf numFmtId="0" fontId="40" fillId="5" borderId="23" xfId="0" applyFont="1" applyFill="1" applyBorder="1" applyAlignment="1" applyProtection="1">
      <alignment horizontal="center" vertical="center" wrapText="1"/>
      <protection locked="0"/>
    </xf>
    <xf numFmtId="3" fontId="42" fillId="13" borderId="16" xfId="0" applyNumberFormat="1" applyFont="1" applyFill="1" applyBorder="1" applyAlignment="1" applyProtection="1">
      <alignment horizontal="center" vertical="center" wrapText="1"/>
      <protection locked="0"/>
    </xf>
    <xf numFmtId="3" fontId="42" fillId="13" borderId="2" xfId="0" applyNumberFormat="1" applyFont="1" applyFill="1" applyBorder="1" applyAlignment="1" applyProtection="1">
      <alignment horizontal="center" vertical="center" wrapText="1"/>
      <protection locked="0"/>
    </xf>
    <xf numFmtId="3" fontId="42" fillId="13" borderId="39" xfId="0" applyNumberFormat="1" applyFont="1" applyFill="1" applyBorder="1" applyAlignment="1" applyProtection="1">
      <alignment horizontal="center" vertical="center" wrapText="1"/>
      <protection locked="0"/>
    </xf>
    <xf numFmtId="3" fontId="42" fillId="6" borderId="2" xfId="0" applyNumberFormat="1" applyFont="1" applyFill="1" applyBorder="1" applyAlignment="1" applyProtection="1">
      <alignment horizontal="center" vertical="center" wrapText="1"/>
      <protection locked="0"/>
    </xf>
    <xf numFmtId="3" fontId="42" fillId="13" borderId="17" xfId="0" applyNumberFormat="1" applyFont="1" applyFill="1" applyBorder="1" applyAlignment="1" applyProtection="1">
      <alignment horizontal="center" vertical="center" wrapText="1"/>
      <protection locked="0"/>
    </xf>
    <xf numFmtId="3" fontId="42" fillId="13" borderId="5" xfId="0" applyNumberFormat="1" applyFont="1" applyFill="1" applyBorder="1" applyAlignment="1" applyProtection="1">
      <alignment horizontal="center" vertical="center" wrapText="1"/>
      <protection locked="0"/>
    </xf>
    <xf numFmtId="3" fontId="42" fillId="13" borderId="40" xfId="0" applyNumberFormat="1" applyFont="1" applyFill="1" applyBorder="1" applyAlignment="1" applyProtection="1">
      <alignment horizontal="center" vertical="center" wrapText="1"/>
      <protection locked="0"/>
    </xf>
    <xf numFmtId="3" fontId="42" fillId="6" borderId="5" xfId="0" applyNumberFormat="1" applyFont="1" applyFill="1" applyBorder="1" applyAlignment="1" applyProtection="1">
      <alignment horizontal="center" vertical="center" wrapText="1"/>
      <protection locked="0"/>
    </xf>
    <xf numFmtId="0" fontId="43" fillId="0" borderId="0" xfId="0" applyFont="1" applyAlignment="1" applyProtection="1">
      <alignment vertical="center"/>
      <protection locked="0"/>
    </xf>
    <xf numFmtId="0" fontId="43" fillId="26" borderId="0" xfId="0" applyFont="1" applyFill="1" applyAlignment="1" applyProtection="1">
      <alignment vertical="center"/>
      <protection locked="0"/>
    </xf>
    <xf numFmtId="0" fontId="30" fillId="0" borderId="0" xfId="0" applyFont="1" applyAlignment="1" applyProtection="1">
      <alignment vertical="center"/>
      <protection locked="0"/>
    </xf>
    <xf numFmtId="0" fontId="30" fillId="26" borderId="0" xfId="0" applyFont="1" applyFill="1" applyAlignment="1" applyProtection="1">
      <alignment vertical="center"/>
      <protection locked="0"/>
    </xf>
    <xf numFmtId="0" fontId="30" fillId="9" borderId="0" xfId="0" applyFont="1" applyFill="1" applyAlignment="1" applyProtection="1">
      <alignment vertical="center" wrapText="1" shrinkToFit="1"/>
      <protection locked="0"/>
    </xf>
    <xf numFmtId="0" fontId="30" fillId="26" borderId="0" xfId="0" applyFont="1" applyFill="1" applyAlignment="1" applyProtection="1">
      <alignment vertical="center" wrapText="1" shrinkToFit="1"/>
      <protection locked="0"/>
    </xf>
    <xf numFmtId="0" fontId="34" fillId="2" borderId="33" xfId="0" applyFont="1" applyFill="1" applyBorder="1" applyAlignment="1" applyProtection="1">
      <alignment vertical="center" wrapText="1"/>
      <protection locked="0"/>
    </xf>
    <xf numFmtId="0" fontId="34" fillId="2" borderId="10" xfId="0" applyFont="1" applyFill="1" applyBorder="1" applyAlignment="1" applyProtection="1">
      <alignment vertical="center" wrapText="1"/>
      <protection locked="0"/>
    </xf>
    <xf numFmtId="0" fontId="34" fillId="2" borderId="34" xfId="0" applyFont="1" applyFill="1" applyBorder="1" applyAlignment="1" applyProtection="1">
      <alignment vertical="center" wrapText="1"/>
      <protection locked="0"/>
    </xf>
    <xf numFmtId="0" fontId="34" fillId="2" borderId="1" xfId="0" applyFont="1" applyFill="1" applyBorder="1" applyAlignment="1" applyProtection="1">
      <alignment vertical="center" wrapText="1"/>
      <protection locked="0"/>
    </xf>
    <xf numFmtId="0" fontId="34" fillId="23" borderId="55" xfId="0" applyFont="1" applyFill="1" applyBorder="1" applyAlignment="1">
      <alignment horizontal="center" vertical="center" wrapText="1"/>
    </xf>
    <xf numFmtId="0" fontId="34" fillId="23" borderId="56" xfId="0" applyFont="1" applyFill="1" applyBorder="1" applyAlignment="1">
      <alignment horizontal="center" vertical="center" wrapText="1"/>
    </xf>
    <xf numFmtId="0" fontId="34" fillId="23" borderId="57" xfId="0" applyFont="1" applyFill="1" applyBorder="1" applyAlignment="1">
      <alignment horizontal="center" vertical="center" wrapText="1"/>
    </xf>
    <xf numFmtId="3" fontId="34" fillId="23" borderId="56" xfId="0" applyNumberFormat="1" applyFont="1" applyFill="1" applyBorder="1" applyAlignment="1">
      <alignment horizontal="center" vertical="center" wrapText="1"/>
    </xf>
    <xf numFmtId="3" fontId="34" fillId="23" borderId="57" xfId="0" applyNumberFormat="1" applyFont="1" applyFill="1" applyBorder="1" applyAlignment="1">
      <alignment horizontal="center" vertical="center" wrapText="1"/>
    </xf>
    <xf numFmtId="3" fontId="34" fillId="0" borderId="0" xfId="0" applyNumberFormat="1" applyFont="1" applyAlignment="1" applyProtection="1">
      <alignment horizontal="center" vertical="center" wrapText="1"/>
      <protection locked="0"/>
    </xf>
    <xf numFmtId="0" fontId="33" fillId="0" borderId="0" xfId="0" applyFont="1" applyAlignment="1" applyProtection="1">
      <alignment horizontal="center" vertical="center" wrapText="1" shrinkToFit="1"/>
      <protection locked="0"/>
    </xf>
    <xf numFmtId="164" fontId="33" fillId="0" borderId="0" xfId="0" applyNumberFormat="1" applyFont="1" applyAlignment="1">
      <alignment horizontal="center" vertical="center" wrapText="1"/>
    </xf>
    <xf numFmtId="10" fontId="35" fillId="0" borderId="0" xfId="1" applyNumberFormat="1" applyFont="1" applyFill="1" applyBorder="1" applyAlignment="1">
      <alignment horizontal="center" vertical="center" wrapText="1"/>
    </xf>
    <xf numFmtId="0" fontId="35" fillId="9" borderId="0" xfId="0" applyFont="1" applyFill="1" applyAlignment="1" applyProtection="1">
      <alignment vertical="center" wrapText="1"/>
      <protection locked="0"/>
    </xf>
    <xf numFmtId="3" fontId="34" fillId="19" borderId="50" xfId="0" applyNumberFormat="1" applyFont="1" applyFill="1" applyBorder="1" applyAlignment="1" applyProtection="1">
      <alignment horizontal="center" vertical="center" wrapText="1"/>
      <protection locked="0"/>
    </xf>
    <xf numFmtId="3" fontId="34" fillId="0" borderId="50" xfId="0" applyNumberFormat="1" applyFont="1" applyBorder="1" applyAlignment="1" applyProtection="1">
      <alignment horizontal="center" vertical="center" wrapText="1"/>
      <protection locked="0"/>
    </xf>
    <xf numFmtId="3" fontId="34" fillId="0" borderId="19" xfId="0" applyNumberFormat="1" applyFont="1" applyBorder="1" applyAlignment="1" applyProtection="1">
      <alignment horizontal="center" vertical="center" wrapText="1"/>
      <protection locked="0"/>
    </xf>
    <xf numFmtId="3" fontId="34" fillId="0" borderId="5" xfId="0" applyNumberFormat="1" applyFont="1" applyBorder="1" applyAlignment="1" applyProtection="1">
      <alignment horizontal="center" vertical="center" wrapText="1"/>
      <protection locked="0"/>
    </xf>
    <xf numFmtId="3" fontId="34" fillId="0" borderId="3" xfId="0" applyNumberFormat="1" applyFont="1" applyBorder="1" applyAlignment="1" applyProtection="1">
      <alignment horizontal="center" vertical="center" wrapText="1"/>
      <protection locked="0"/>
    </xf>
    <xf numFmtId="0" fontId="43" fillId="9" borderId="0" xfId="0" applyFont="1" applyFill="1" applyAlignment="1" applyProtection="1">
      <alignment vertical="center"/>
      <protection locked="0"/>
    </xf>
    <xf numFmtId="0" fontId="37" fillId="9" borderId="0" xfId="0" applyFont="1" applyFill="1" applyAlignment="1" applyProtection="1">
      <alignment vertical="center"/>
      <protection locked="0"/>
    </xf>
    <xf numFmtId="0" fontId="33" fillId="9" borderId="0" xfId="0" applyFont="1" applyFill="1" applyAlignment="1" applyProtection="1">
      <alignment horizontal="center" vertical="center" wrapText="1" shrinkToFit="1"/>
      <protection locked="0"/>
    </xf>
    <xf numFmtId="0" fontId="32" fillId="9" borderId="0" xfId="0" applyFont="1" applyFill="1" applyAlignment="1" applyProtection="1">
      <alignment horizontal="center" vertical="center" wrapText="1" shrinkToFit="1"/>
      <protection locked="0"/>
    </xf>
    <xf numFmtId="0" fontId="35" fillId="0" borderId="0" xfId="0" applyFont="1" applyAlignment="1" applyProtection="1">
      <alignment vertical="center"/>
      <protection locked="0"/>
    </xf>
    <xf numFmtId="3" fontId="44" fillId="6" borderId="16" xfId="0" applyNumberFormat="1" applyFont="1" applyFill="1" applyBorder="1" applyAlignment="1" applyProtection="1">
      <alignment horizontal="center" vertical="center" wrapText="1"/>
      <protection locked="0"/>
    </xf>
    <xf numFmtId="3" fontId="44" fillId="6" borderId="17" xfId="0" applyNumberFormat="1" applyFont="1" applyFill="1" applyBorder="1" applyAlignment="1" applyProtection="1">
      <alignment horizontal="center" vertical="center" wrapText="1"/>
      <protection locked="0"/>
    </xf>
    <xf numFmtId="0" fontId="46" fillId="5" borderId="7" xfId="0" applyFont="1" applyFill="1" applyBorder="1" applyAlignment="1" applyProtection="1">
      <alignment horizontal="center" vertical="center" wrapText="1"/>
      <protection locked="0"/>
    </xf>
    <xf numFmtId="0" fontId="36" fillId="11" borderId="7" xfId="0" applyFont="1" applyFill="1" applyBorder="1" applyAlignment="1" applyProtection="1">
      <alignment horizontal="center" vertical="center" wrapText="1"/>
      <protection locked="0"/>
    </xf>
    <xf numFmtId="0" fontId="46" fillId="5" borderId="0" xfId="0" applyFont="1" applyFill="1" applyAlignment="1" applyProtection="1">
      <alignment horizontal="center" vertical="center" wrapText="1"/>
      <protection locked="0"/>
    </xf>
    <xf numFmtId="10" fontId="38" fillId="6" borderId="0" xfId="0" applyNumberFormat="1" applyFont="1" applyFill="1" applyAlignment="1">
      <alignment horizontal="center" vertical="center"/>
    </xf>
    <xf numFmtId="0" fontId="36" fillId="5" borderId="21" xfId="0" applyFont="1" applyFill="1" applyBorder="1" applyAlignment="1" applyProtection="1">
      <alignment horizontal="center" vertical="center" wrapText="1"/>
      <protection locked="0"/>
    </xf>
    <xf numFmtId="0" fontId="36" fillId="5" borderId="31" xfId="0" applyFont="1" applyFill="1" applyBorder="1" applyAlignment="1" applyProtection="1">
      <alignment horizontal="center" vertical="center" wrapText="1"/>
      <protection locked="0"/>
    </xf>
    <xf numFmtId="0" fontId="36" fillId="5" borderId="23" xfId="0" applyFont="1" applyFill="1" applyBorder="1" applyAlignment="1" applyProtection="1">
      <alignment horizontal="center" vertical="center" wrapText="1"/>
      <protection locked="0"/>
    </xf>
    <xf numFmtId="0" fontId="38" fillId="8" borderId="10" xfId="0" applyFont="1" applyFill="1" applyBorder="1" applyAlignment="1" applyProtection="1">
      <alignment horizontal="center" vertical="center"/>
      <protection locked="0"/>
    </xf>
    <xf numFmtId="0" fontId="46" fillId="5" borderId="21" xfId="0" applyFont="1" applyFill="1" applyBorder="1" applyAlignment="1" applyProtection="1">
      <alignment horizontal="center" vertical="center" wrapText="1"/>
      <protection locked="0"/>
    </xf>
    <xf numFmtId="0" fontId="46" fillId="5" borderId="22" xfId="0" applyFont="1" applyFill="1" applyBorder="1" applyAlignment="1" applyProtection="1">
      <alignment horizontal="center" vertical="center" wrapText="1"/>
      <protection locked="0"/>
    </xf>
    <xf numFmtId="0" fontId="46" fillId="5" borderId="32" xfId="0" applyFont="1" applyFill="1" applyBorder="1" applyAlignment="1" applyProtection="1">
      <alignment horizontal="center" vertical="center" wrapText="1"/>
      <protection locked="0"/>
    </xf>
    <xf numFmtId="0" fontId="46" fillId="5" borderId="31" xfId="0" applyFont="1" applyFill="1" applyBorder="1" applyAlignment="1" applyProtection="1">
      <alignment horizontal="center" vertical="center" wrapText="1"/>
      <protection locked="0"/>
    </xf>
    <xf numFmtId="0" fontId="46" fillId="5" borderId="13" xfId="0" applyFont="1" applyFill="1" applyBorder="1" applyAlignment="1" applyProtection="1">
      <alignment horizontal="center" vertical="center" wrapText="1"/>
      <protection locked="0"/>
    </xf>
    <xf numFmtId="0" fontId="41" fillId="29" borderId="8" xfId="0" applyFont="1" applyFill="1" applyBorder="1" applyAlignment="1" applyProtection="1">
      <alignment horizontal="center" vertical="center" wrapText="1"/>
      <protection locked="0"/>
    </xf>
    <xf numFmtId="3" fontId="41" fillId="29" borderId="12" xfId="0" applyNumberFormat="1" applyFont="1" applyFill="1" applyBorder="1" applyAlignment="1" applyProtection="1">
      <alignment horizontal="center" vertical="center" wrapText="1"/>
      <protection locked="0"/>
    </xf>
    <xf numFmtId="0" fontId="33" fillId="29" borderId="8" xfId="0" applyFont="1" applyFill="1" applyBorder="1" applyAlignment="1" applyProtection="1">
      <alignment horizontal="center" vertical="center" wrapText="1"/>
      <protection locked="0"/>
    </xf>
    <xf numFmtId="3" fontId="33" fillId="29" borderId="12" xfId="0" applyNumberFormat="1" applyFont="1" applyFill="1" applyBorder="1" applyAlignment="1" applyProtection="1">
      <alignment horizontal="center" vertical="center" wrapText="1"/>
      <protection locked="0"/>
    </xf>
    <xf numFmtId="0" fontId="41" fillId="30" borderId="43" xfId="0" applyFont="1" applyFill="1" applyBorder="1" applyAlignment="1" applyProtection="1">
      <alignment horizontal="center" vertical="center" wrapText="1" shrinkToFit="1"/>
      <protection locked="0"/>
    </xf>
    <xf numFmtId="0" fontId="31" fillId="9" borderId="0" xfId="0" applyFont="1" applyFill="1" applyAlignment="1" applyProtection="1">
      <alignment vertical="center" wrapText="1"/>
      <protection locked="0"/>
    </xf>
    <xf numFmtId="0" fontId="41" fillId="31" borderId="43" xfId="0" applyFont="1" applyFill="1" applyBorder="1" applyAlignment="1" applyProtection="1">
      <alignment horizontal="center" vertical="center" wrapText="1" shrinkToFit="1"/>
      <protection locked="0"/>
    </xf>
    <xf numFmtId="0" fontId="28" fillId="32" borderId="3" xfId="0" applyFont="1" applyFill="1" applyBorder="1" applyAlignment="1" applyProtection="1">
      <alignment horizontal="justify" vertical="center" wrapText="1"/>
      <protection locked="0"/>
    </xf>
    <xf numFmtId="0" fontId="28" fillId="32" borderId="6" xfId="0" applyFont="1" applyFill="1" applyBorder="1" applyAlignment="1" applyProtection="1">
      <alignment horizontal="justify" vertical="center" wrapText="1"/>
      <protection locked="0"/>
    </xf>
    <xf numFmtId="0" fontId="28" fillId="32" borderId="19" xfId="0" applyFont="1" applyFill="1" applyBorder="1" applyAlignment="1" applyProtection="1">
      <alignment horizontal="justify" vertical="center" wrapText="1"/>
      <protection locked="0"/>
    </xf>
    <xf numFmtId="3" fontId="42" fillId="32" borderId="16" xfId="0" applyNumberFormat="1" applyFont="1" applyFill="1" applyBorder="1" applyAlignment="1" applyProtection="1">
      <alignment horizontal="center" vertical="center" wrapText="1"/>
      <protection locked="0"/>
    </xf>
    <xf numFmtId="3" fontId="42" fillId="32" borderId="17" xfId="0" applyNumberFormat="1" applyFont="1" applyFill="1" applyBorder="1" applyAlignment="1" applyProtection="1">
      <alignment horizontal="center" vertical="center" wrapText="1"/>
      <protection locked="0"/>
    </xf>
    <xf numFmtId="0" fontId="50" fillId="9" borderId="12" xfId="0" applyFont="1" applyFill="1" applyBorder="1" applyAlignment="1" applyProtection="1">
      <alignment horizontal="center" vertical="center" wrapText="1"/>
      <protection locked="0"/>
    </xf>
    <xf numFmtId="0" fontId="50" fillId="33" borderId="12" xfId="0" applyFont="1" applyFill="1" applyBorder="1" applyAlignment="1" applyProtection="1">
      <alignment horizontal="center" vertical="center" wrapText="1"/>
      <protection locked="0"/>
    </xf>
    <xf numFmtId="0" fontId="33" fillId="33" borderId="8" xfId="0" applyFont="1" applyFill="1" applyBorder="1" applyAlignment="1" applyProtection="1">
      <alignment horizontal="center" vertical="center" wrapText="1"/>
      <protection locked="0"/>
    </xf>
    <xf numFmtId="3" fontId="33" fillId="33" borderId="12" xfId="0" applyNumberFormat="1" applyFont="1" applyFill="1" applyBorder="1" applyAlignment="1" applyProtection="1">
      <alignment horizontal="center" vertical="center" wrapText="1"/>
      <protection locked="0"/>
    </xf>
    <xf numFmtId="0" fontId="17" fillId="34" borderId="12" xfId="0" applyFont="1" applyFill="1" applyBorder="1" applyAlignment="1" applyProtection="1">
      <alignment horizontal="center" vertical="center" wrapText="1"/>
      <protection locked="0"/>
    </xf>
    <xf numFmtId="3" fontId="17" fillId="34" borderId="8" xfId="0" applyNumberFormat="1" applyFont="1" applyFill="1" applyBorder="1" applyAlignment="1" applyProtection="1">
      <alignment horizontal="center" vertical="center" wrapText="1"/>
      <protection locked="0"/>
    </xf>
    <xf numFmtId="0" fontId="40" fillId="28" borderId="64" xfId="0" applyFont="1" applyFill="1" applyBorder="1" applyAlignment="1" applyProtection="1">
      <alignment horizontal="center" vertical="center" wrapText="1"/>
      <protection locked="0"/>
    </xf>
    <xf numFmtId="0" fontId="40" fillId="28" borderId="64" xfId="0" applyFont="1" applyFill="1" applyBorder="1" applyAlignment="1" applyProtection="1">
      <alignment horizontal="center" vertical="center"/>
      <protection locked="0"/>
    </xf>
    <xf numFmtId="0" fontId="40" fillId="28" borderId="0" xfId="0" applyFont="1" applyFill="1" applyAlignment="1" applyProtection="1">
      <alignment horizontal="center" vertical="center"/>
      <protection locked="0"/>
    </xf>
    <xf numFmtId="0" fontId="33" fillId="29" borderId="65" xfId="0" applyFont="1" applyFill="1" applyBorder="1" applyAlignment="1" applyProtection="1">
      <alignment horizontal="center" vertical="center" wrapText="1"/>
      <protection locked="0"/>
    </xf>
    <xf numFmtId="0" fontId="33" fillId="29" borderId="66" xfId="0" applyFont="1" applyFill="1" applyBorder="1" applyAlignment="1" applyProtection="1">
      <alignment horizontal="center" vertical="center" wrapText="1"/>
      <protection locked="0"/>
    </xf>
    <xf numFmtId="0" fontId="36" fillId="0" borderId="63" xfId="0" applyFont="1" applyBorder="1" applyAlignment="1" applyProtection="1">
      <alignment horizontal="center" vertical="center" wrapText="1" shrinkToFit="1"/>
      <protection locked="0"/>
    </xf>
    <xf numFmtId="0" fontId="38" fillId="4" borderId="35" xfId="0" applyFont="1" applyFill="1" applyBorder="1" applyAlignment="1" applyProtection="1">
      <alignment horizontal="center" vertical="center" wrapText="1"/>
      <protection locked="0"/>
    </xf>
    <xf numFmtId="0" fontId="38" fillId="4" borderId="32" xfId="0" applyFont="1" applyFill="1" applyBorder="1" applyAlignment="1" applyProtection="1">
      <alignment horizontal="center" vertical="center" wrapText="1"/>
      <protection locked="0"/>
    </xf>
    <xf numFmtId="0" fontId="38" fillId="4" borderId="28" xfId="0" applyFont="1" applyFill="1" applyBorder="1" applyAlignment="1" applyProtection="1">
      <alignment horizontal="center" vertical="center" wrapText="1"/>
      <protection locked="0"/>
    </xf>
    <xf numFmtId="0" fontId="26" fillId="24" borderId="15" xfId="0" applyFont="1" applyFill="1" applyBorder="1" applyAlignment="1">
      <alignment vertical="center" wrapText="1"/>
    </xf>
    <xf numFmtId="0" fontId="26" fillId="24" borderId="61" xfId="0" applyFont="1" applyFill="1" applyBorder="1" applyAlignment="1">
      <alignment vertical="center" wrapText="1"/>
    </xf>
    <xf numFmtId="164" fontId="33" fillId="3" borderId="4" xfId="0" applyNumberFormat="1" applyFont="1" applyFill="1" applyBorder="1" applyAlignment="1">
      <alignment horizontal="center" vertical="center" wrapText="1"/>
    </xf>
    <xf numFmtId="164" fontId="33" fillId="3" borderId="7" xfId="0" applyNumberFormat="1" applyFont="1" applyFill="1" applyBorder="1" applyAlignment="1">
      <alignment horizontal="center" vertical="center" wrapText="1"/>
    </xf>
    <xf numFmtId="10" fontId="35" fillId="10" borderId="43" xfId="1" applyNumberFormat="1" applyFont="1" applyFill="1" applyBorder="1" applyAlignment="1">
      <alignment horizontal="center" vertical="center" wrapText="1"/>
    </xf>
    <xf numFmtId="0" fontId="26" fillId="24" borderId="60" xfId="0" applyFont="1" applyFill="1" applyBorder="1" applyAlignment="1">
      <alignment vertical="center" wrapText="1"/>
    </xf>
    <xf numFmtId="0" fontId="26" fillId="24" borderId="59" xfId="0" applyFont="1" applyFill="1" applyBorder="1" applyAlignment="1">
      <alignment vertical="center" wrapText="1"/>
    </xf>
    <xf numFmtId="10" fontId="33" fillId="3" borderId="4" xfId="0" applyNumberFormat="1" applyFont="1" applyFill="1" applyBorder="1" applyAlignment="1">
      <alignment horizontal="center" vertical="center" wrapText="1"/>
    </xf>
    <xf numFmtId="10" fontId="33" fillId="3" borderId="7" xfId="0" applyNumberFormat="1" applyFont="1" applyFill="1" applyBorder="1" applyAlignment="1">
      <alignment horizontal="center" vertical="center" wrapText="1"/>
    </xf>
    <xf numFmtId="0" fontId="14" fillId="5" borderId="8" xfId="0" applyFont="1" applyFill="1" applyBorder="1" applyAlignment="1" applyProtection="1">
      <alignment horizontal="center" vertical="center" wrapText="1"/>
      <protection locked="0"/>
    </xf>
    <xf numFmtId="0" fontId="14" fillId="5" borderId="12" xfId="0" applyFont="1" applyFill="1" applyBorder="1" applyAlignment="1" applyProtection="1">
      <alignment horizontal="center" vertical="center" wrapText="1"/>
      <protection locked="0"/>
    </xf>
    <xf numFmtId="0" fontId="36" fillId="5" borderId="8" xfId="0" applyFont="1" applyFill="1" applyBorder="1" applyAlignment="1" applyProtection="1">
      <alignment horizontal="center" vertical="center" wrapText="1"/>
      <protection locked="0"/>
    </xf>
    <xf numFmtId="0" fontId="36" fillId="5" borderId="12" xfId="0" applyFont="1" applyFill="1" applyBorder="1" applyAlignment="1" applyProtection="1">
      <alignment horizontal="center" vertical="center" wrapText="1"/>
      <protection locked="0"/>
    </xf>
    <xf numFmtId="0" fontId="26" fillId="24" borderId="12" xfId="0" applyFont="1" applyFill="1" applyBorder="1" applyAlignment="1">
      <alignment vertical="center" wrapText="1"/>
    </xf>
    <xf numFmtId="10" fontId="35" fillId="10" borderId="12" xfId="1" applyNumberFormat="1" applyFont="1" applyFill="1" applyBorder="1" applyAlignment="1">
      <alignment horizontal="center" vertical="center" wrapText="1"/>
    </xf>
    <xf numFmtId="165" fontId="33" fillId="3" borderId="51" xfId="0" applyNumberFormat="1" applyFont="1" applyFill="1" applyBorder="1" applyAlignment="1" applyProtection="1">
      <alignment horizontal="center" vertical="center" wrapText="1"/>
      <protection hidden="1"/>
    </xf>
    <xf numFmtId="165" fontId="33" fillId="3" borderId="7" xfId="0" applyNumberFormat="1" applyFont="1" applyFill="1" applyBorder="1" applyAlignment="1" applyProtection="1">
      <alignment horizontal="center" vertical="center" wrapText="1"/>
      <protection hidden="1"/>
    </xf>
    <xf numFmtId="0" fontId="24" fillId="0" borderId="0" xfId="0" applyFont="1" applyAlignment="1" applyProtection="1">
      <alignment horizontal="center" vertical="center"/>
      <protection locked="0"/>
    </xf>
    <xf numFmtId="0" fontId="28" fillId="0" borderId="3" xfId="0" applyFont="1" applyBorder="1" applyAlignment="1" applyProtection="1">
      <alignment horizontal="justify" vertical="center" wrapText="1"/>
      <protection locked="0"/>
    </xf>
    <xf numFmtId="0" fontId="28" fillId="0" borderId="6" xfId="0" applyFont="1" applyBorder="1" applyAlignment="1" applyProtection="1">
      <alignment horizontal="justify" vertical="center" wrapText="1"/>
      <protection locked="0"/>
    </xf>
    <xf numFmtId="10" fontId="28" fillId="0" borderId="38" xfId="1" applyNumberFormat="1" applyFont="1" applyFill="1" applyBorder="1" applyAlignment="1" applyProtection="1">
      <alignment horizontal="center" vertical="center" wrapText="1"/>
      <protection locked="0"/>
    </xf>
    <xf numFmtId="10" fontId="28" fillId="0" borderId="18" xfId="1" applyNumberFormat="1" applyFont="1" applyFill="1" applyBorder="1" applyAlignment="1" applyProtection="1">
      <alignment horizontal="center" vertical="center" wrapText="1"/>
      <protection locked="0"/>
    </xf>
    <xf numFmtId="10" fontId="33" fillId="3" borderId="25" xfId="0" applyNumberFormat="1" applyFont="1" applyFill="1" applyBorder="1" applyAlignment="1">
      <alignment horizontal="center" vertical="center" wrapText="1"/>
    </xf>
    <xf numFmtId="10" fontId="33" fillId="3" borderId="26" xfId="0" applyNumberFormat="1" applyFont="1" applyFill="1" applyBorder="1" applyAlignment="1">
      <alignment horizontal="center" vertical="center" wrapText="1"/>
    </xf>
    <xf numFmtId="10" fontId="35" fillId="22" borderId="43" xfId="1" applyNumberFormat="1" applyFont="1" applyFill="1" applyBorder="1" applyAlignment="1">
      <alignment horizontal="center" vertical="center" wrapText="1"/>
    </xf>
    <xf numFmtId="0" fontId="26" fillId="26" borderId="60" xfId="0" applyFont="1" applyFill="1" applyBorder="1" applyAlignment="1">
      <alignment vertical="center" wrapText="1"/>
    </xf>
    <xf numFmtId="0" fontId="26" fillId="26" borderId="59" xfId="0" applyFont="1" applyFill="1" applyBorder="1" applyAlignment="1">
      <alignment vertical="center" wrapText="1"/>
    </xf>
    <xf numFmtId="0" fontId="26" fillId="26" borderId="15" xfId="0" applyFont="1" applyFill="1" applyBorder="1" applyAlignment="1">
      <alignment vertical="center" wrapText="1"/>
    </xf>
    <xf numFmtId="0" fontId="26" fillId="26" borderId="12" xfId="0" applyFont="1" applyFill="1" applyBorder="1" applyAlignment="1">
      <alignment vertical="center" wrapText="1"/>
    </xf>
    <xf numFmtId="0" fontId="26" fillId="26" borderId="61" xfId="0" applyFont="1" applyFill="1" applyBorder="1" applyAlignment="1">
      <alignment vertical="center" wrapText="1"/>
    </xf>
    <xf numFmtId="0" fontId="33" fillId="3" borderId="4" xfId="0" applyFont="1" applyFill="1" applyBorder="1" applyAlignment="1">
      <alignment horizontal="center" vertical="center" wrapText="1"/>
    </xf>
    <xf numFmtId="0" fontId="33" fillId="3" borderId="7" xfId="0" applyFont="1" applyFill="1" applyBorder="1" applyAlignment="1">
      <alignment horizontal="center" vertical="center" wrapText="1"/>
    </xf>
    <xf numFmtId="10" fontId="35" fillId="27" borderId="4" xfId="0" applyNumberFormat="1" applyFont="1" applyFill="1" applyBorder="1" applyAlignment="1">
      <alignment horizontal="center" vertical="center" wrapText="1"/>
    </xf>
    <xf numFmtId="10" fontId="35" fillId="27" borderId="7" xfId="0" applyNumberFormat="1" applyFont="1" applyFill="1" applyBorder="1" applyAlignment="1">
      <alignment horizontal="center" vertical="center" wrapText="1"/>
    </xf>
    <xf numFmtId="3" fontId="42" fillId="13" borderId="18" xfId="0" applyNumberFormat="1" applyFont="1" applyFill="1" applyBorder="1" applyAlignment="1" applyProtection="1">
      <alignment horizontal="center" vertical="center" wrapText="1"/>
      <protection locked="0"/>
    </xf>
    <xf numFmtId="3" fontId="42" fillId="13" borderId="44" xfId="0" applyNumberFormat="1" applyFont="1" applyFill="1" applyBorder="1" applyAlignment="1" applyProtection="1">
      <alignment horizontal="center" vertical="center" wrapText="1"/>
      <protection locked="0"/>
    </xf>
    <xf numFmtId="3" fontId="42" fillId="13" borderId="40" xfId="0" applyNumberFormat="1" applyFont="1" applyFill="1" applyBorder="1" applyAlignment="1" applyProtection="1">
      <alignment horizontal="center" vertical="center" wrapText="1"/>
      <protection locked="0"/>
    </xf>
    <xf numFmtId="0" fontId="30" fillId="19" borderId="16" xfId="0" applyFont="1" applyFill="1" applyBorder="1" applyAlignment="1" applyProtection="1">
      <alignment horizontal="center" vertical="center" wrapText="1"/>
      <protection locked="0"/>
    </xf>
    <xf numFmtId="0" fontId="30" fillId="19" borderId="17" xfId="0" applyFont="1" applyFill="1" applyBorder="1" applyAlignment="1" applyProtection="1">
      <alignment horizontal="center" vertical="center" wrapText="1"/>
      <protection locked="0"/>
    </xf>
    <xf numFmtId="0" fontId="28" fillId="32" borderId="9" xfId="0" applyFont="1" applyFill="1" applyBorder="1" applyAlignment="1" applyProtection="1">
      <alignment horizontal="justify" vertical="center" wrapText="1"/>
      <protection locked="0"/>
    </xf>
    <xf numFmtId="0" fontId="28" fillId="32" borderId="13" xfId="0" applyFont="1" applyFill="1" applyBorder="1" applyAlignment="1" applyProtection="1">
      <alignment horizontal="justify" vertical="center" wrapText="1"/>
      <protection locked="0"/>
    </xf>
    <xf numFmtId="0" fontId="28" fillId="32" borderId="4" xfId="0" applyFont="1" applyFill="1" applyBorder="1" applyAlignment="1" applyProtection="1">
      <alignment horizontal="justify" vertical="center" wrapText="1"/>
      <protection locked="0"/>
    </xf>
    <xf numFmtId="0" fontId="28" fillId="32" borderId="7" xfId="0" applyFont="1" applyFill="1" applyBorder="1" applyAlignment="1" applyProtection="1">
      <alignment horizontal="justify" vertical="center" wrapText="1"/>
      <protection locked="0"/>
    </xf>
    <xf numFmtId="3" fontId="48" fillId="13" borderId="8" xfId="0" applyNumberFormat="1" applyFont="1" applyFill="1" applyBorder="1" applyAlignment="1" applyProtection="1">
      <alignment horizontal="center" vertical="center" wrapText="1"/>
      <protection locked="0"/>
    </xf>
    <xf numFmtId="3" fontId="17" fillId="13" borderId="12" xfId="0" applyNumberFormat="1" applyFont="1" applyFill="1" applyBorder="1" applyAlignment="1" applyProtection="1">
      <alignment horizontal="center" vertical="center" wrapText="1"/>
      <protection locked="0"/>
    </xf>
    <xf numFmtId="0" fontId="30" fillId="19" borderId="9" xfId="0" applyFont="1" applyFill="1" applyBorder="1" applyAlignment="1" applyProtection="1">
      <alignment horizontal="center" vertical="center" wrapText="1"/>
      <protection locked="0"/>
    </xf>
    <xf numFmtId="0" fontId="30" fillId="19" borderId="13" xfId="0" applyFont="1" applyFill="1" applyBorder="1" applyAlignment="1" applyProtection="1">
      <alignment horizontal="center" vertical="center" wrapText="1"/>
      <protection locked="0"/>
    </xf>
    <xf numFmtId="0" fontId="28" fillId="0" borderId="9" xfId="0" applyFont="1" applyBorder="1" applyAlignment="1" applyProtection="1">
      <alignment horizontal="justify" vertical="center" wrapText="1"/>
      <protection locked="0"/>
    </xf>
    <xf numFmtId="0" fontId="28" fillId="0" borderId="13" xfId="0" applyFont="1" applyBorder="1" applyAlignment="1" applyProtection="1">
      <alignment horizontal="justify" vertical="center" wrapText="1"/>
      <protection locked="0"/>
    </xf>
    <xf numFmtId="0" fontId="26" fillId="24" borderId="58" xfId="0" applyFont="1" applyFill="1" applyBorder="1" applyAlignment="1">
      <alignment vertical="center" wrapText="1"/>
    </xf>
    <xf numFmtId="0" fontId="26" fillId="24" borderId="8" xfId="0" applyFont="1" applyFill="1" applyBorder="1" applyAlignment="1">
      <alignment vertical="center" wrapText="1"/>
    </xf>
    <xf numFmtId="3" fontId="42" fillId="9" borderId="11" xfId="0" applyNumberFormat="1" applyFont="1" applyFill="1" applyBorder="1" applyAlignment="1" applyProtection="1">
      <alignment horizontal="center" vertical="center" wrapText="1"/>
      <protection locked="0"/>
    </xf>
    <xf numFmtId="3" fontId="42" fillId="9" borderId="14" xfId="0" applyNumberFormat="1" applyFont="1" applyFill="1" applyBorder="1" applyAlignment="1" applyProtection="1">
      <alignment horizontal="center" vertical="center" wrapText="1"/>
      <protection locked="0"/>
    </xf>
    <xf numFmtId="164" fontId="39" fillId="0" borderId="10" xfId="1" applyNumberFormat="1" applyFont="1" applyFill="1" applyBorder="1" applyAlignment="1" applyProtection="1">
      <alignment horizontal="center" vertical="center" wrapText="1"/>
      <protection locked="0"/>
    </xf>
    <xf numFmtId="164" fontId="39" fillId="0" borderId="29" xfId="1" applyNumberFormat="1" applyFont="1" applyFill="1" applyBorder="1" applyAlignment="1" applyProtection="1">
      <alignment horizontal="center" vertical="center" wrapText="1"/>
      <protection locked="0"/>
    </xf>
    <xf numFmtId="164" fontId="39" fillId="0" borderId="1" xfId="1" applyNumberFormat="1" applyFont="1" applyFill="1" applyBorder="1" applyAlignment="1" applyProtection="1">
      <alignment horizontal="center" vertical="center" wrapText="1"/>
      <protection locked="0"/>
    </xf>
    <xf numFmtId="164" fontId="39" fillId="0" borderId="30" xfId="1" applyNumberFormat="1" applyFont="1" applyFill="1" applyBorder="1" applyAlignment="1" applyProtection="1">
      <alignment horizontal="center" vertical="center" wrapText="1"/>
      <protection locked="0"/>
    </xf>
    <xf numFmtId="164" fontId="39" fillId="9" borderId="25" xfId="1" applyNumberFormat="1" applyFont="1" applyFill="1" applyBorder="1" applyAlignment="1" applyProtection="1">
      <alignment horizontal="center" vertical="center" wrapText="1"/>
      <protection locked="0"/>
    </xf>
    <xf numFmtId="164" fontId="39" fillId="9" borderId="10" xfId="1" applyNumberFormat="1" applyFont="1" applyFill="1" applyBorder="1" applyAlignment="1" applyProtection="1">
      <alignment horizontal="center" vertical="center" wrapText="1"/>
      <protection locked="0"/>
    </xf>
    <xf numFmtId="164" fontId="39" fillId="9" borderId="29" xfId="1" applyNumberFormat="1" applyFont="1" applyFill="1" applyBorder="1" applyAlignment="1" applyProtection="1">
      <alignment horizontal="center" vertical="center" wrapText="1"/>
      <protection locked="0"/>
    </xf>
    <xf numFmtId="164" fontId="39" fillId="9" borderId="26" xfId="1" applyNumberFormat="1" applyFont="1" applyFill="1" applyBorder="1" applyAlignment="1" applyProtection="1">
      <alignment horizontal="center" vertical="center" wrapText="1"/>
      <protection locked="0"/>
    </xf>
    <xf numFmtId="164" fontId="39" fillId="9" borderId="1" xfId="1" applyNumberFormat="1" applyFont="1" applyFill="1" applyBorder="1" applyAlignment="1" applyProtection="1">
      <alignment horizontal="center" vertical="center" wrapText="1"/>
      <protection locked="0"/>
    </xf>
    <xf numFmtId="164" fontId="39" fillId="9" borderId="30" xfId="1" applyNumberFormat="1" applyFont="1" applyFill="1" applyBorder="1" applyAlignment="1" applyProtection="1">
      <alignment horizontal="center" vertical="center" wrapText="1"/>
      <protection locked="0"/>
    </xf>
    <xf numFmtId="0" fontId="26" fillId="26" borderId="58" xfId="0" applyFont="1" applyFill="1" applyBorder="1" applyAlignment="1">
      <alignment vertical="center" wrapText="1"/>
    </xf>
    <xf numFmtId="0" fontId="26" fillId="26" borderId="8" xfId="0" applyFont="1" applyFill="1" applyBorder="1" applyAlignment="1">
      <alignment vertical="center" wrapText="1"/>
    </xf>
    <xf numFmtId="0" fontId="24" fillId="0" borderId="15"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30" fillId="19" borderId="20" xfId="0" applyFont="1" applyFill="1" applyBorder="1" applyAlignment="1" applyProtection="1">
      <alignment horizontal="center" vertical="center" wrapText="1"/>
      <protection locked="0"/>
    </xf>
    <xf numFmtId="0" fontId="28" fillId="0" borderId="20" xfId="0" applyFont="1" applyBorder="1" applyAlignment="1" applyProtection="1">
      <alignment horizontal="justify" vertical="center" wrapText="1"/>
      <protection locked="0"/>
    </xf>
    <xf numFmtId="0" fontId="28" fillId="0" borderId="19" xfId="0" applyFont="1" applyBorder="1" applyAlignment="1" applyProtection="1">
      <alignment horizontal="justify" vertical="center" wrapText="1"/>
      <protection locked="0"/>
    </xf>
    <xf numFmtId="164" fontId="28" fillId="0" borderId="37" xfId="1" applyNumberFormat="1" applyFont="1" applyFill="1" applyBorder="1" applyAlignment="1" applyProtection="1">
      <alignment horizontal="center" vertical="center" wrapText="1"/>
      <protection locked="0"/>
    </xf>
    <xf numFmtId="164" fontId="28" fillId="0" borderId="18" xfId="1" applyNumberFormat="1" applyFont="1" applyFill="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164" fontId="39" fillId="0" borderId="33" xfId="1" applyNumberFormat="1" applyFont="1" applyFill="1" applyBorder="1" applyAlignment="1" applyProtection="1">
      <alignment horizontal="center" vertical="center" wrapText="1"/>
      <protection locked="0"/>
    </xf>
    <xf numFmtId="164" fontId="39" fillId="0" borderId="27" xfId="1" applyNumberFormat="1" applyFont="1" applyFill="1" applyBorder="1" applyAlignment="1" applyProtection="1">
      <alignment horizontal="center" vertical="center" wrapText="1"/>
      <protection locked="0"/>
    </xf>
    <xf numFmtId="164" fontId="39" fillId="0" borderId="34" xfId="1" applyNumberFormat="1" applyFont="1" applyFill="1" applyBorder="1" applyAlignment="1" applyProtection="1">
      <alignment horizontal="center" vertical="center" wrapText="1"/>
      <protection locked="0"/>
    </xf>
    <xf numFmtId="164" fontId="39" fillId="0" borderId="28" xfId="1" applyNumberFormat="1" applyFont="1" applyFill="1" applyBorder="1" applyAlignment="1" applyProtection="1">
      <alignment horizontal="center" vertical="center" wrapText="1"/>
      <protection locked="0"/>
    </xf>
    <xf numFmtId="0" fontId="24" fillId="0" borderId="0" xfId="0" applyFont="1" applyAlignment="1" applyProtection="1">
      <alignment horizontal="center" vertical="center" wrapText="1" shrinkToFit="1"/>
      <protection locked="0"/>
    </xf>
    <xf numFmtId="0" fontId="45" fillId="9" borderId="0" xfId="0" applyFont="1" applyFill="1" applyAlignment="1" applyProtection="1">
      <alignment horizontal="left" vertical="center"/>
      <protection locked="0"/>
    </xf>
    <xf numFmtId="0" fontId="45" fillId="9" borderId="0" xfId="0" applyFont="1" applyFill="1" applyAlignment="1" applyProtection="1">
      <alignment horizontal="center" vertical="center"/>
      <protection locked="0"/>
    </xf>
    <xf numFmtId="0" fontId="24" fillId="18" borderId="27" xfId="0" applyFont="1" applyFill="1" applyBorder="1" applyAlignment="1" applyProtection="1">
      <alignment horizontal="center" vertical="center" wrapText="1"/>
      <protection locked="0"/>
    </xf>
    <xf numFmtId="0" fontId="24" fillId="18" borderId="41" xfId="0" applyFont="1" applyFill="1" applyBorder="1" applyAlignment="1" applyProtection="1">
      <alignment horizontal="center" vertical="center" wrapText="1"/>
      <protection locked="0"/>
    </xf>
    <xf numFmtId="0" fontId="24" fillId="18" borderId="28" xfId="0" applyFont="1" applyFill="1" applyBorder="1" applyAlignment="1" applyProtection="1">
      <alignment horizontal="center" vertical="center" wrapText="1"/>
      <protection locked="0"/>
    </xf>
    <xf numFmtId="0" fontId="38" fillId="8" borderId="33" xfId="0" applyFont="1" applyFill="1" applyBorder="1" applyAlignment="1" applyProtection="1">
      <alignment horizontal="center" vertical="center"/>
      <protection locked="0"/>
    </xf>
    <xf numFmtId="0" fontId="38" fillId="8" borderId="10" xfId="0" applyFont="1" applyFill="1" applyBorder="1" applyAlignment="1" applyProtection="1">
      <alignment horizontal="center" vertical="center"/>
      <protection locked="0"/>
    </xf>
    <xf numFmtId="0" fontId="38" fillId="8" borderId="27" xfId="0" applyFont="1" applyFill="1" applyBorder="1" applyAlignment="1" applyProtection="1">
      <alignment horizontal="center" vertical="center"/>
      <protection locked="0"/>
    </xf>
    <xf numFmtId="0" fontId="36" fillId="7" borderId="33" xfId="0" applyFont="1" applyFill="1" applyBorder="1" applyAlignment="1" applyProtection="1">
      <alignment horizontal="center" vertical="center"/>
      <protection locked="0"/>
    </xf>
    <xf numFmtId="0" fontId="36" fillId="7" borderId="10" xfId="0" applyFont="1" applyFill="1" applyBorder="1" applyAlignment="1" applyProtection="1">
      <alignment horizontal="center" vertical="center"/>
      <protection locked="0"/>
    </xf>
    <xf numFmtId="0" fontId="36" fillId="7" borderId="27" xfId="0" applyFont="1" applyFill="1" applyBorder="1" applyAlignment="1" applyProtection="1">
      <alignment horizontal="center" vertical="center"/>
      <protection locked="0"/>
    </xf>
    <xf numFmtId="10" fontId="38" fillId="6" borderId="33" xfId="0" applyNumberFormat="1" applyFont="1" applyFill="1" applyBorder="1" applyAlignment="1">
      <alignment horizontal="center" vertical="center"/>
    </xf>
    <xf numFmtId="10" fontId="38" fillId="6" borderId="34" xfId="0" applyNumberFormat="1" applyFont="1" applyFill="1" applyBorder="1" applyAlignment="1">
      <alignment horizontal="center" vertical="center"/>
    </xf>
    <xf numFmtId="10" fontId="38" fillId="6" borderId="8" xfId="0" applyNumberFormat="1" applyFont="1" applyFill="1" applyBorder="1" applyAlignment="1">
      <alignment horizontal="center" vertical="center"/>
    </xf>
    <xf numFmtId="10" fontId="38" fillId="6" borderId="12" xfId="0" applyNumberFormat="1" applyFont="1" applyFill="1" applyBorder="1" applyAlignment="1">
      <alignment horizontal="center" vertical="center"/>
    </xf>
    <xf numFmtId="0" fontId="40" fillId="13" borderId="1" xfId="0" applyFont="1" applyFill="1" applyBorder="1" applyAlignment="1" applyProtection="1">
      <alignment horizontal="center" vertical="center"/>
      <protection locked="0"/>
    </xf>
    <xf numFmtId="0" fontId="40" fillId="13" borderId="28" xfId="0" applyFont="1" applyFill="1" applyBorder="1" applyAlignment="1" applyProtection="1">
      <alignment horizontal="center" vertical="center"/>
      <protection locked="0"/>
    </xf>
    <xf numFmtId="0" fontId="38" fillId="4" borderId="34" xfId="0" applyFont="1" applyFill="1" applyBorder="1" applyAlignment="1" applyProtection="1">
      <alignment horizontal="center" vertical="center" wrapText="1"/>
      <protection locked="0"/>
    </xf>
    <xf numFmtId="0" fontId="38" fillId="4" borderId="1" xfId="0" applyFont="1" applyFill="1" applyBorder="1" applyAlignment="1" applyProtection="1">
      <alignment horizontal="center" vertical="center" wrapText="1"/>
      <protection locked="0"/>
    </xf>
    <xf numFmtId="0" fontId="31" fillId="20" borderId="32" xfId="0" applyFont="1" applyFill="1" applyBorder="1" applyAlignment="1" applyProtection="1">
      <alignment horizontal="center" vertical="center" wrapText="1"/>
      <protection locked="0"/>
    </xf>
    <xf numFmtId="0" fontId="40" fillId="15" borderId="31" xfId="0" applyFont="1" applyFill="1" applyBorder="1" applyAlignment="1" applyProtection="1">
      <alignment horizontal="center" vertical="center" wrapText="1"/>
      <protection locked="0"/>
    </xf>
    <xf numFmtId="0" fontId="40" fillId="15" borderId="32" xfId="0" applyFont="1" applyFill="1" applyBorder="1" applyAlignment="1" applyProtection="1">
      <alignment horizontal="center" vertical="center" wrapText="1"/>
      <protection locked="0"/>
    </xf>
    <xf numFmtId="0" fontId="40" fillId="15" borderId="36" xfId="0" applyFont="1" applyFill="1" applyBorder="1" applyAlignment="1" applyProtection="1">
      <alignment horizontal="center" vertical="center" wrapText="1"/>
      <protection locked="0"/>
    </xf>
    <xf numFmtId="0" fontId="38" fillId="17" borderId="49" xfId="5" applyFont="1" applyFill="1" applyBorder="1" applyAlignment="1">
      <alignment horizontal="center" vertical="center" wrapText="1" shrinkToFit="1"/>
    </xf>
    <xf numFmtId="0" fontId="38" fillId="17" borderId="0" xfId="5" applyFont="1" applyFill="1" applyAlignment="1">
      <alignment horizontal="center" vertical="center" wrapText="1" shrinkToFit="1"/>
    </xf>
    <xf numFmtId="0" fontId="38" fillId="17" borderId="41" xfId="5" applyFont="1" applyFill="1" applyBorder="1" applyAlignment="1">
      <alignment horizontal="center" vertical="center" wrapText="1" shrinkToFit="1"/>
    </xf>
    <xf numFmtId="0" fontId="47" fillId="6" borderId="0" xfId="0" applyFont="1" applyFill="1" applyAlignment="1" applyProtection="1">
      <alignment horizontal="center" vertical="center"/>
      <protection locked="0"/>
    </xf>
    <xf numFmtId="0" fontId="31" fillId="21" borderId="0" xfId="0" applyFont="1" applyFill="1" applyAlignment="1" applyProtection="1">
      <alignment horizontal="center" vertical="center" wrapText="1"/>
      <protection locked="0"/>
    </xf>
    <xf numFmtId="0" fontId="31" fillId="21" borderId="0" xfId="0" applyFont="1" applyFill="1" applyAlignment="1" applyProtection="1">
      <alignment horizontal="center" vertical="center"/>
      <protection locked="0"/>
    </xf>
    <xf numFmtId="0" fontId="29" fillId="17" borderId="52" xfId="5" applyFont="1" applyFill="1" applyBorder="1" applyAlignment="1">
      <alignment horizontal="center" vertical="center" wrapText="1" shrinkToFit="1"/>
    </xf>
    <xf numFmtId="0" fontId="29" fillId="17" borderId="53" xfId="5" applyFont="1" applyFill="1" applyBorder="1" applyAlignment="1">
      <alignment horizontal="center" vertical="center" wrapText="1" shrinkToFit="1"/>
    </xf>
    <xf numFmtId="0" fontId="29" fillId="17" borderId="54" xfId="5" applyFont="1" applyFill="1" applyBorder="1" applyAlignment="1">
      <alignment horizontal="center" vertical="center" wrapText="1" shrinkToFit="1"/>
    </xf>
    <xf numFmtId="0" fontId="28" fillId="0" borderId="16" xfId="0" applyFont="1" applyBorder="1" applyAlignment="1" applyProtection="1">
      <alignment horizontal="justify" vertical="center" wrapText="1"/>
      <protection locked="0"/>
    </xf>
    <xf numFmtId="0" fontId="28" fillId="0" borderId="17" xfId="0" applyFont="1" applyBorder="1" applyAlignment="1" applyProtection="1">
      <alignment horizontal="justify" vertical="center" wrapText="1"/>
      <protection locked="0"/>
    </xf>
    <xf numFmtId="3" fontId="42" fillId="13" borderId="38" xfId="0" applyNumberFormat="1" applyFont="1" applyFill="1" applyBorder="1" applyAlignment="1" applyProtection="1">
      <alignment horizontal="center" vertical="center" wrapText="1"/>
      <protection locked="0"/>
    </xf>
    <xf numFmtId="3" fontId="42" fillId="13" borderId="62" xfId="0" applyNumberFormat="1" applyFont="1" applyFill="1" applyBorder="1" applyAlignment="1" applyProtection="1">
      <alignment horizontal="center" vertical="center" wrapText="1"/>
      <protection locked="0"/>
    </xf>
    <xf numFmtId="3" fontId="42" fillId="13" borderId="39" xfId="0" applyNumberFormat="1" applyFont="1" applyFill="1" applyBorder="1" applyAlignment="1" applyProtection="1">
      <alignment horizontal="center" vertical="center" wrapText="1"/>
      <protection locked="0"/>
    </xf>
    <xf numFmtId="3" fontId="42" fillId="13" borderId="25" xfId="0" applyNumberFormat="1" applyFont="1" applyFill="1" applyBorder="1" applyAlignment="1" applyProtection="1">
      <alignment horizontal="justify" vertical="center" wrapText="1"/>
      <protection locked="0"/>
    </xf>
    <xf numFmtId="3" fontId="42" fillId="13" borderId="10" xfId="0" applyNumberFormat="1" applyFont="1" applyFill="1" applyBorder="1" applyAlignment="1" applyProtection="1">
      <alignment horizontal="justify" vertical="center" wrapText="1"/>
      <protection locked="0"/>
    </xf>
    <xf numFmtId="3" fontId="42" fillId="13" borderId="27" xfId="0" applyNumberFormat="1" applyFont="1" applyFill="1" applyBorder="1" applyAlignment="1" applyProtection="1">
      <alignment horizontal="justify" vertical="center" wrapText="1"/>
      <protection locked="0"/>
    </xf>
    <xf numFmtId="3" fontId="42" fillId="13" borderId="26" xfId="0" applyNumberFormat="1" applyFont="1" applyFill="1" applyBorder="1" applyAlignment="1" applyProtection="1">
      <alignment horizontal="justify" vertical="center" wrapText="1"/>
      <protection locked="0"/>
    </xf>
    <xf numFmtId="3" fontId="42" fillId="13" borderId="1" xfId="0" applyNumberFormat="1" applyFont="1" applyFill="1" applyBorder="1" applyAlignment="1" applyProtection="1">
      <alignment horizontal="justify" vertical="center" wrapText="1"/>
      <protection locked="0"/>
    </xf>
    <xf numFmtId="3" fontId="42" fillId="13" borderId="28" xfId="0" applyNumberFormat="1" applyFont="1" applyFill="1" applyBorder="1" applyAlignment="1" applyProtection="1">
      <alignment horizontal="justify" vertical="center" wrapText="1"/>
      <protection locked="0"/>
    </xf>
    <xf numFmtId="0" fontId="24" fillId="19" borderId="16" xfId="0" applyFont="1" applyFill="1" applyBorder="1" applyAlignment="1" applyProtection="1">
      <alignment horizontal="center" vertical="center" wrapText="1"/>
      <protection locked="0"/>
    </xf>
    <xf numFmtId="0" fontId="24" fillId="19" borderId="17" xfId="0" applyFont="1" applyFill="1" applyBorder="1" applyAlignment="1" applyProtection="1">
      <alignment horizontal="center" vertical="center" wrapText="1"/>
      <protection locked="0"/>
    </xf>
    <xf numFmtId="0" fontId="31" fillId="20" borderId="35" xfId="0" applyFont="1" applyFill="1" applyBorder="1" applyAlignment="1" applyProtection="1">
      <alignment horizontal="center" vertical="center" wrapText="1"/>
      <protection locked="0"/>
    </xf>
    <xf numFmtId="0" fontId="31" fillId="20" borderId="42" xfId="0" applyFont="1" applyFill="1" applyBorder="1" applyAlignment="1" applyProtection="1">
      <alignment horizontal="center" vertical="center" wrapText="1"/>
      <protection locked="0"/>
    </xf>
    <xf numFmtId="10" fontId="33" fillId="3" borderId="51" xfId="0" applyNumberFormat="1" applyFont="1" applyFill="1" applyBorder="1" applyAlignment="1" applyProtection="1">
      <alignment horizontal="center" vertical="center" wrapText="1"/>
      <protection hidden="1"/>
    </xf>
    <xf numFmtId="10" fontId="33" fillId="3" borderId="7" xfId="0" applyNumberFormat="1" applyFont="1" applyFill="1" applyBorder="1" applyAlignment="1" applyProtection="1">
      <alignment horizontal="center" vertical="center" wrapText="1"/>
      <protection hidden="1"/>
    </xf>
    <xf numFmtId="0" fontId="36" fillId="7" borderId="35" xfId="0" applyFont="1" applyFill="1" applyBorder="1" applyAlignment="1" applyProtection="1">
      <alignment horizontal="center" vertical="center"/>
      <protection locked="0"/>
    </xf>
    <xf numFmtId="0" fontId="36" fillId="7" borderId="32" xfId="0" applyFont="1" applyFill="1" applyBorder="1" applyAlignment="1" applyProtection="1">
      <alignment horizontal="center" vertical="center"/>
      <protection locked="0"/>
    </xf>
    <xf numFmtId="0" fontId="36" fillId="7" borderId="36" xfId="0" applyFont="1" applyFill="1" applyBorder="1" applyAlignment="1" applyProtection="1">
      <alignment horizontal="center" vertical="center"/>
      <protection locked="0"/>
    </xf>
    <xf numFmtId="0" fontId="31" fillId="6" borderId="34" xfId="0" applyFont="1" applyFill="1" applyBorder="1" applyAlignment="1" applyProtection="1">
      <alignment horizontal="center" vertical="center"/>
      <protection locked="0"/>
    </xf>
    <xf numFmtId="0" fontId="31" fillId="6" borderId="1" xfId="0" applyFont="1" applyFill="1" applyBorder="1" applyAlignment="1" applyProtection="1">
      <alignment horizontal="center" vertical="center"/>
      <protection locked="0"/>
    </xf>
  </cellXfs>
  <cellStyles count="6">
    <cellStyle name="Normal" xfId="0" builtinId="0"/>
    <cellStyle name="Normal 2" xfId="5" xr:uid="{00000000-0005-0000-0000-000001000000}"/>
    <cellStyle name="Normal 3" xfId="2" xr:uid="{00000000-0005-0000-0000-000002000000}"/>
    <cellStyle name="Normal 3 2" xfId="3" xr:uid="{00000000-0005-0000-0000-000003000000}"/>
    <cellStyle name="Percent" xfId="1" builtinId="5"/>
    <cellStyle name="Porcentaje 3" xfId="4" xr:uid="{00000000-0005-0000-0000-000005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850909"/>
      <color rgb="FFBC1097"/>
      <color rgb="FFA8D4A8"/>
      <color rgb="FF1B5542"/>
      <color rgb="FFB0DEBE"/>
      <color rgb="FFE7E5E7"/>
      <color rgb="FFFF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76200</xdr:rowOff>
    </xdr:from>
    <xdr:to>
      <xdr:col>2</xdr:col>
      <xdr:colOff>6248400</xdr:colOff>
      <xdr:row>3</xdr:row>
      <xdr:rowOff>209550</xdr:rowOff>
    </xdr:to>
    <xdr:pic>
      <xdr:nvPicPr>
        <xdr:cNvPr id="21" name="22 Imagen">
          <a:extLst>
            <a:ext uri="{FF2B5EF4-FFF2-40B4-BE49-F238E27FC236}">
              <a16:creationId xmlns:a16="http://schemas.microsoft.com/office/drawing/2014/main" id="{00000000-0008-0000-0100-000015000000}"/>
            </a:ext>
          </a:extLst>
        </xdr:cNvPr>
        <xdr:cNvPicPr/>
      </xdr:nvPicPr>
      <xdr:blipFill>
        <a:blip xmlns:r="http://schemas.openxmlformats.org/officeDocument/2006/relationships" r:embed="rId1"/>
        <a:stretch>
          <a:fillRect/>
        </a:stretch>
      </xdr:blipFill>
      <xdr:spPr>
        <a:xfrm>
          <a:off x="190500" y="76200"/>
          <a:ext cx="12839700" cy="3581400"/>
        </a:xfrm>
        <a:prstGeom prst="rect">
          <a:avLst/>
        </a:prstGeom>
      </xdr:spPr>
    </xdr:pic>
    <xdr:clientData/>
  </xdr:twoCellAnchor>
  <xdr:twoCellAnchor>
    <xdr:from>
      <xdr:col>53</xdr:col>
      <xdr:colOff>4198620</xdr:colOff>
      <xdr:row>6</xdr:row>
      <xdr:rowOff>640080</xdr:rowOff>
    </xdr:from>
    <xdr:to>
      <xdr:col>53</xdr:col>
      <xdr:colOff>4693941</xdr:colOff>
      <xdr:row>7</xdr:row>
      <xdr:rowOff>1121463</xdr:rowOff>
    </xdr:to>
    <xdr:sp macro="" textlink="">
      <xdr:nvSpPr>
        <xdr:cNvPr id="3" name="Flecha abajo 26">
          <a:extLst>
            <a:ext uri="{FF2B5EF4-FFF2-40B4-BE49-F238E27FC236}">
              <a16:creationId xmlns:a16="http://schemas.microsoft.com/office/drawing/2014/main" id="{00000000-0008-0000-0100-00001B000000}"/>
            </a:ext>
            <a:ext uri="{147F2762-F138-4A5C-976F-8EAC2B608ADB}">
              <a16:predDERef xmlns:a16="http://schemas.microsoft.com/office/drawing/2014/main" pred="{00000000-0008-0000-0100-000015000000}"/>
            </a:ext>
          </a:extLst>
        </xdr:cNvPr>
        <xdr:cNvSpPr/>
      </xdr:nvSpPr>
      <xdr:spPr>
        <a:xfrm>
          <a:off x="172238670" y="7602855"/>
          <a:ext cx="495321" cy="1633908"/>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54</xdr:col>
      <xdr:colOff>6979920</xdr:colOff>
      <xdr:row>6</xdr:row>
      <xdr:rowOff>487680</xdr:rowOff>
    </xdr:from>
    <xdr:to>
      <xdr:col>54</xdr:col>
      <xdr:colOff>7475241</xdr:colOff>
      <xdr:row>7</xdr:row>
      <xdr:rowOff>969063</xdr:rowOff>
    </xdr:to>
    <xdr:sp macro="" textlink="">
      <xdr:nvSpPr>
        <xdr:cNvPr id="4" name="Flecha abajo 27">
          <a:extLst>
            <a:ext uri="{FF2B5EF4-FFF2-40B4-BE49-F238E27FC236}">
              <a16:creationId xmlns:a16="http://schemas.microsoft.com/office/drawing/2014/main" id="{00000000-0008-0000-0100-00001C000000}"/>
            </a:ext>
            <a:ext uri="{147F2762-F138-4A5C-976F-8EAC2B608ADB}">
              <a16:predDERef xmlns:a16="http://schemas.microsoft.com/office/drawing/2014/main" pred="{00000000-0008-0000-0100-00001B000000}"/>
            </a:ext>
          </a:extLst>
        </xdr:cNvPr>
        <xdr:cNvSpPr/>
      </xdr:nvSpPr>
      <xdr:spPr>
        <a:xfrm>
          <a:off x="183230520" y="7450455"/>
          <a:ext cx="495321" cy="1633908"/>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45</xdr:col>
      <xdr:colOff>1752600</xdr:colOff>
      <xdr:row>6</xdr:row>
      <xdr:rowOff>594360</xdr:rowOff>
    </xdr:from>
    <xdr:to>
      <xdr:col>45</xdr:col>
      <xdr:colOff>2247921</xdr:colOff>
      <xdr:row>7</xdr:row>
      <xdr:rowOff>1075743</xdr:rowOff>
    </xdr:to>
    <xdr:sp macro="" textlink="">
      <xdr:nvSpPr>
        <xdr:cNvPr id="5" name="Flecha abajo 9">
          <a:extLst>
            <a:ext uri="{FF2B5EF4-FFF2-40B4-BE49-F238E27FC236}">
              <a16:creationId xmlns:a16="http://schemas.microsoft.com/office/drawing/2014/main" id="{00000000-0008-0000-0100-00001E000000}"/>
            </a:ext>
          </a:extLst>
        </xdr:cNvPr>
        <xdr:cNvSpPr/>
      </xdr:nvSpPr>
      <xdr:spPr>
        <a:xfrm>
          <a:off x="140074650" y="7557135"/>
          <a:ext cx="495321" cy="1633908"/>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48</xdr:col>
      <xdr:colOff>1066800</xdr:colOff>
      <xdr:row>6</xdr:row>
      <xdr:rowOff>271896</xdr:rowOff>
    </xdr:from>
    <xdr:to>
      <xdr:col>48</xdr:col>
      <xdr:colOff>2148228</xdr:colOff>
      <xdr:row>7</xdr:row>
      <xdr:rowOff>976065</xdr:rowOff>
    </xdr:to>
    <xdr:sp macro="" textlink="">
      <xdr:nvSpPr>
        <xdr:cNvPr id="6" name="Flecha abajo 10">
          <a:extLst>
            <a:ext uri="{FF2B5EF4-FFF2-40B4-BE49-F238E27FC236}">
              <a16:creationId xmlns:a16="http://schemas.microsoft.com/office/drawing/2014/main" id="{00000000-0008-0000-0100-000023000000}"/>
            </a:ext>
          </a:extLst>
        </xdr:cNvPr>
        <xdr:cNvSpPr/>
      </xdr:nvSpPr>
      <xdr:spPr>
        <a:xfrm>
          <a:off x="150914100" y="7234671"/>
          <a:ext cx="1081428" cy="1856694"/>
        </a:xfrm>
        <a:prstGeom prst="down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50</xdr:col>
      <xdr:colOff>919250</xdr:colOff>
      <xdr:row>6</xdr:row>
      <xdr:rowOff>152400</xdr:rowOff>
    </xdr:from>
    <xdr:to>
      <xdr:col>50</xdr:col>
      <xdr:colOff>2000678</xdr:colOff>
      <xdr:row>7</xdr:row>
      <xdr:rowOff>856569</xdr:rowOff>
    </xdr:to>
    <xdr:sp macro="" textlink="">
      <xdr:nvSpPr>
        <xdr:cNvPr id="7" name="Flecha abajo 11">
          <a:extLst>
            <a:ext uri="{FF2B5EF4-FFF2-40B4-BE49-F238E27FC236}">
              <a16:creationId xmlns:a16="http://schemas.microsoft.com/office/drawing/2014/main" id="{00000000-0008-0000-0100-000024000000}"/>
            </a:ext>
          </a:extLst>
        </xdr:cNvPr>
        <xdr:cNvSpPr/>
      </xdr:nvSpPr>
      <xdr:spPr>
        <a:xfrm>
          <a:off x="158043650" y="7115175"/>
          <a:ext cx="1081428" cy="1856694"/>
        </a:xfrm>
        <a:prstGeom prst="down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33"/>
  <sheetViews>
    <sheetView topLeftCell="A14" workbookViewId="0">
      <selection activeCell="B9" sqref="B9"/>
    </sheetView>
  </sheetViews>
  <sheetFormatPr defaultColWidth="11" defaultRowHeight="15.75"/>
  <cols>
    <col min="1" max="1" width="23.125" customWidth="1"/>
  </cols>
  <sheetData>
    <row r="1" spans="1:1">
      <c r="A1" s="2" t="s">
        <v>0</v>
      </c>
    </row>
    <row r="2" spans="1:1">
      <c r="A2" s="1" t="s">
        <v>1</v>
      </c>
    </row>
    <row r="3" spans="1:1">
      <c r="A3" s="1" t="s">
        <v>2</v>
      </c>
    </row>
    <row r="4" spans="1:1">
      <c r="A4" s="1" t="s">
        <v>3</v>
      </c>
    </row>
    <row r="5" spans="1:1">
      <c r="A5" s="1" t="s">
        <v>4</v>
      </c>
    </row>
    <row r="6" spans="1:1">
      <c r="A6" s="1" t="s">
        <v>5</v>
      </c>
    </row>
    <row r="7" spans="1:1">
      <c r="A7" s="1" t="s">
        <v>6</v>
      </c>
    </row>
    <row r="8" spans="1:1">
      <c r="A8" s="1" t="s">
        <v>7</v>
      </c>
    </row>
    <row r="9" spans="1:1">
      <c r="A9" s="1" t="s">
        <v>8</v>
      </c>
    </row>
    <row r="10" spans="1:1">
      <c r="A10" s="1" t="s">
        <v>9</v>
      </c>
    </row>
    <row r="11" spans="1:1">
      <c r="A11" s="1" t="s">
        <v>10</v>
      </c>
    </row>
    <row r="12" spans="1:1">
      <c r="A12" s="1" t="s">
        <v>11</v>
      </c>
    </row>
    <row r="13" spans="1:1">
      <c r="A13" s="1" t="s">
        <v>12</v>
      </c>
    </row>
    <row r="14" spans="1:1">
      <c r="A14" s="1" t="s">
        <v>13</v>
      </c>
    </row>
    <row r="15" spans="1:1">
      <c r="A15" s="1" t="s">
        <v>14</v>
      </c>
    </row>
    <row r="16" spans="1:1">
      <c r="A16" s="1" t="s">
        <v>15</v>
      </c>
    </row>
    <row r="17" spans="1:1">
      <c r="A17" s="1" t="s">
        <v>16</v>
      </c>
    </row>
    <row r="18" spans="1:1">
      <c r="A18" s="1" t="s">
        <v>17</v>
      </c>
    </row>
    <row r="19" spans="1:1">
      <c r="A19" s="1" t="s">
        <v>18</v>
      </c>
    </row>
    <row r="20" spans="1:1">
      <c r="A20" s="1" t="s">
        <v>19</v>
      </c>
    </row>
    <row r="21" spans="1:1">
      <c r="A21" s="1" t="s">
        <v>20</v>
      </c>
    </row>
    <row r="22" spans="1:1">
      <c r="A22" s="1" t="s">
        <v>21</v>
      </c>
    </row>
    <row r="23" spans="1:1">
      <c r="A23" s="1" t="s">
        <v>22</v>
      </c>
    </row>
    <row r="24" spans="1:1">
      <c r="A24" s="1" t="s">
        <v>23</v>
      </c>
    </row>
    <row r="25" spans="1:1">
      <c r="A25" s="1" t="s">
        <v>24</v>
      </c>
    </row>
    <row r="26" spans="1:1">
      <c r="A26" s="1" t="s">
        <v>25</v>
      </c>
    </row>
    <row r="27" spans="1:1">
      <c r="A27" s="1" t="s">
        <v>26</v>
      </c>
    </row>
    <row r="28" spans="1:1">
      <c r="A28" s="1" t="s">
        <v>27</v>
      </c>
    </row>
    <row r="29" spans="1:1">
      <c r="A29" s="1" t="s">
        <v>28</v>
      </c>
    </row>
    <row r="30" spans="1:1">
      <c r="A30" s="1" t="s">
        <v>29</v>
      </c>
    </row>
    <row r="31" spans="1:1">
      <c r="A31" s="1" t="s">
        <v>30</v>
      </c>
    </row>
    <row r="32" spans="1:1">
      <c r="A32" s="1" t="s">
        <v>31</v>
      </c>
    </row>
    <row r="33" spans="1:1">
      <c r="A33" s="1" t="s">
        <v>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Q40"/>
  <sheetViews>
    <sheetView showGridLines="0" tabSelected="1" zoomScale="10" zoomScaleNormal="10" workbookViewId="0">
      <pane xSplit="5" topLeftCell="AV25" activePane="topRight" state="frozen"/>
      <selection pane="topRight" activeCell="BE29" sqref="BE29"/>
    </sheetView>
  </sheetViews>
  <sheetFormatPr defaultColWidth="11" defaultRowHeight="0" customHeight="1" zeroHeight="1"/>
  <cols>
    <col min="1" max="1" width="66.5" style="42" customWidth="1"/>
    <col min="2" max="2" width="21.625" style="4" customWidth="1"/>
    <col min="3" max="3" width="130.875" style="4" customWidth="1"/>
    <col min="4" max="4" width="177" style="4" hidden="1" customWidth="1"/>
    <col min="5" max="5" width="185.25" style="5" customWidth="1"/>
    <col min="6" max="6" width="52.25" style="42" customWidth="1"/>
    <col min="7" max="7" width="149.25" style="42" customWidth="1"/>
    <col min="8" max="8" width="65" style="89" customWidth="1"/>
    <col min="9" max="9" width="65" style="108" customWidth="1"/>
    <col min="10" max="10" width="65" style="89" customWidth="1"/>
    <col min="11" max="11" width="65" style="108" customWidth="1"/>
    <col min="12" max="12" width="65" style="89" customWidth="1"/>
    <col min="13" max="13" width="65" style="108" customWidth="1"/>
    <col min="14" max="14" width="65" style="89" customWidth="1"/>
    <col min="15" max="15" width="65" style="108" customWidth="1"/>
    <col min="16" max="16" width="47" style="89" customWidth="1"/>
    <col min="17" max="17" width="47" style="108" customWidth="1"/>
    <col min="18" max="18" width="47" style="89" customWidth="1"/>
    <col min="19" max="19" width="47" style="108" customWidth="1"/>
    <col min="20" max="20" width="47" style="89" customWidth="1"/>
    <col min="21" max="21" width="47" style="108" customWidth="1"/>
    <col min="22" max="22" width="47" style="89" customWidth="1"/>
    <col min="23" max="23" width="60" style="108" customWidth="1"/>
    <col min="24" max="31" width="60" style="89" customWidth="1"/>
    <col min="32" max="33" width="47.875" style="108" customWidth="1"/>
    <col min="34" max="34" width="56.875" style="108" customWidth="1"/>
    <col min="35" max="36" width="47.875" style="108" customWidth="1"/>
    <col min="37" max="38" width="125.125" style="15" customWidth="1"/>
    <col min="39" max="39" width="85.625" style="4" customWidth="1"/>
    <col min="40" max="40" width="66.625" style="4" customWidth="1"/>
    <col min="41" max="41" width="78" style="4" customWidth="1"/>
    <col min="42" max="42" width="82" style="4" customWidth="1"/>
    <col min="43" max="43" width="9.875" style="108" customWidth="1"/>
    <col min="44" max="47" width="47.75" style="108" customWidth="1"/>
    <col min="48" max="48" width="55.75" style="108" customWidth="1"/>
    <col min="49" max="53" width="47.75" style="108" customWidth="1"/>
    <col min="54" max="55" width="70.25" style="4" customWidth="1"/>
    <col min="56" max="57" width="65.125" style="4" customWidth="1"/>
    <col min="58" max="60" width="76.5" style="4" customWidth="1"/>
    <col min="61" max="61" width="13.875" style="4" customWidth="1"/>
    <col min="62" max="62" width="28.25" style="4" hidden="1" customWidth="1"/>
    <col min="63" max="63" width="41" style="4" hidden="1" customWidth="1"/>
    <col min="64" max="64" width="37" style="4" hidden="1" customWidth="1"/>
    <col min="65" max="65" width="41" style="4" hidden="1" customWidth="1"/>
    <col min="66" max="66" width="32" style="4" hidden="1" customWidth="1"/>
    <col min="67" max="67" width="36.375" style="4" hidden="1" customWidth="1"/>
    <col min="68" max="68" width="41" style="4" hidden="1" customWidth="1"/>
    <col min="69" max="69" width="43.25" style="4" hidden="1" customWidth="1"/>
    <col min="70" max="71" width="41" style="4" hidden="1" customWidth="1"/>
    <col min="72" max="73" width="110.125" style="4" hidden="1" customWidth="1"/>
    <col min="74" max="75" width="65.125" style="4" hidden="1" customWidth="1"/>
    <col min="76" max="76" width="102.125" style="4" hidden="1" customWidth="1"/>
    <col min="77" max="77" width="65.125" style="4" hidden="1" customWidth="1"/>
    <col min="78" max="78" width="9" style="4" hidden="1" customWidth="1"/>
    <col min="79" max="88" width="46.75" style="108" hidden="1" customWidth="1"/>
    <col min="89" max="91" width="65.125" style="4" hidden="1" customWidth="1"/>
    <col min="92" max="92" width="47.5" style="4" hidden="1" customWidth="1"/>
    <col min="93" max="94" width="43.375" style="4" hidden="1" customWidth="1"/>
    <col min="95" max="95" width="86.25" style="4" hidden="1" customWidth="1"/>
    <col min="96" max="97" width="9" style="4" customWidth="1"/>
    <col min="98" max="98" width="11" style="4" customWidth="1"/>
    <col min="99" max="16384" width="11" style="4"/>
  </cols>
  <sheetData>
    <row r="1" spans="1:95" ht="90" customHeight="1">
      <c r="X1" s="176" t="s">
        <v>33</v>
      </c>
      <c r="Y1" s="176"/>
      <c r="Z1" s="176"/>
      <c r="AA1" s="176"/>
      <c r="AB1" s="176"/>
      <c r="AC1" s="176"/>
      <c r="AD1" s="176"/>
      <c r="AE1" s="176"/>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row>
    <row r="2" spans="1:95" ht="90.75">
      <c r="X2" s="176"/>
      <c r="Y2" s="176"/>
      <c r="Z2" s="176"/>
      <c r="AA2" s="176"/>
      <c r="AB2" s="176"/>
      <c r="AC2" s="176"/>
      <c r="AD2" s="176"/>
      <c r="AE2" s="176"/>
      <c r="AR2" s="257"/>
      <c r="AS2" s="257"/>
      <c r="AT2" s="257"/>
      <c r="AU2" s="257"/>
      <c r="AV2" s="257"/>
      <c r="AW2" s="257"/>
      <c r="AX2" s="257"/>
      <c r="AY2" s="257"/>
      <c r="AZ2" s="257"/>
      <c r="BA2" s="257"/>
      <c r="BB2" s="257"/>
      <c r="BC2" s="257"/>
      <c r="BD2" s="257"/>
      <c r="BE2" s="257"/>
      <c r="BF2" s="257"/>
      <c r="BG2" s="257"/>
      <c r="BH2" s="257"/>
      <c r="BI2" s="257"/>
      <c r="BJ2" s="257"/>
      <c r="BK2" s="257"/>
      <c r="BL2" s="257"/>
      <c r="BM2" s="257"/>
      <c r="BN2" s="257"/>
      <c r="BO2" s="257"/>
      <c r="BP2" s="257"/>
      <c r="BQ2" s="257"/>
      <c r="BR2" s="257"/>
      <c r="BS2" s="257"/>
      <c r="BT2" s="257"/>
      <c r="BU2" s="257"/>
      <c r="BV2" s="257"/>
      <c r="BW2" s="257"/>
      <c r="BX2" s="257"/>
      <c r="BY2" s="257"/>
      <c r="BZ2" s="257"/>
      <c r="CA2" s="257"/>
      <c r="CB2" s="257"/>
    </row>
    <row r="3" spans="1:95" ht="90.75">
      <c r="X3" s="176"/>
      <c r="Y3" s="176"/>
      <c r="Z3" s="176"/>
      <c r="AA3" s="176"/>
      <c r="AB3" s="176"/>
      <c r="AC3" s="176"/>
      <c r="AD3" s="176"/>
      <c r="AE3" s="176"/>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row>
    <row r="4" spans="1:95" ht="90.75">
      <c r="X4" s="176"/>
      <c r="Y4" s="176"/>
      <c r="Z4" s="176"/>
      <c r="AA4" s="176"/>
      <c r="AB4" s="176"/>
      <c r="AC4" s="176"/>
      <c r="AD4" s="176"/>
      <c r="AE4" s="176"/>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row>
    <row r="5" spans="1:95" ht="60" customHeight="1">
      <c r="X5" s="176"/>
      <c r="Y5" s="176"/>
      <c r="Z5" s="176"/>
      <c r="AA5" s="176"/>
      <c r="AB5" s="176"/>
      <c r="AC5" s="176"/>
      <c r="AD5" s="176"/>
      <c r="AE5" s="176"/>
      <c r="AG5" s="109"/>
      <c r="AH5" s="109"/>
      <c r="AI5" s="109"/>
      <c r="AJ5" s="109"/>
      <c r="AK5" s="58"/>
      <c r="AL5" s="58"/>
      <c r="AM5" s="59"/>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row>
    <row r="6" spans="1:95" s="3" customFormat="1" ht="126.6" customHeight="1">
      <c r="A6" s="284" t="s">
        <v>34</v>
      </c>
      <c r="B6" s="284"/>
      <c r="C6" s="284"/>
      <c r="D6" s="284"/>
      <c r="E6" s="284"/>
      <c r="F6" s="284"/>
      <c r="G6" s="284"/>
      <c r="H6" s="89"/>
      <c r="I6" s="110"/>
      <c r="J6" s="90"/>
      <c r="K6" s="110"/>
      <c r="L6" s="90"/>
      <c r="M6" s="110"/>
      <c r="N6" s="90"/>
      <c r="O6" s="110"/>
      <c r="P6" s="90"/>
      <c r="Q6" s="110"/>
      <c r="R6" s="90"/>
      <c r="S6" s="110"/>
      <c r="T6" s="90"/>
      <c r="U6" s="110"/>
      <c r="V6" s="90"/>
      <c r="W6" s="110"/>
      <c r="X6" s="171" t="s">
        <v>35</v>
      </c>
      <c r="Y6" s="172"/>
      <c r="Z6" s="172"/>
      <c r="AA6" s="172"/>
      <c r="AB6" s="90"/>
      <c r="AC6" s="90"/>
      <c r="AD6" s="90"/>
      <c r="AE6" s="90"/>
      <c r="AF6" s="110"/>
      <c r="AG6" s="111"/>
      <c r="AH6" s="108"/>
      <c r="AI6" s="111"/>
      <c r="AJ6" s="111"/>
      <c r="AK6" s="60"/>
      <c r="AL6" s="60"/>
      <c r="AM6" s="61"/>
      <c r="AN6" s="7"/>
      <c r="AO6" s="7"/>
      <c r="AP6" s="7"/>
      <c r="AQ6" s="108"/>
      <c r="AR6" s="257"/>
      <c r="AS6" s="257"/>
      <c r="AT6" s="257"/>
      <c r="AU6" s="257"/>
      <c r="AV6" s="257"/>
      <c r="AW6" s="257"/>
      <c r="AX6" s="257"/>
      <c r="AY6" s="257"/>
      <c r="AZ6" s="257"/>
      <c r="BA6" s="257"/>
      <c r="BB6" s="257"/>
      <c r="BC6" s="257"/>
      <c r="BD6" s="257"/>
      <c r="BE6" s="257"/>
      <c r="BF6" s="257"/>
      <c r="BG6" s="257"/>
      <c r="BH6" s="257"/>
      <c r="BI6" s="257"/>
      <c r="BJ6" s="257"/>
      <c r="BK6" s="257"/>
      <c r="BL6" s="257"/>
      <c r="BM6" s="257"/>
      <c r="BN6" s="257"/>
      <c r="BO6" s="257"/>
      <c r="BP6" s="257"/>
      <c r="BQ6" s="257"/>
      <c r="BR6" s="257"/>
      <c r="BS6" s="257"/>
      <c r="BT6" s="257"/>
      <c r="BU6" s="257"/>
      <c r="BV6" s="257"/>
      <c r="BW6" s="257"/>
      <c r="BX6" s="257"/>
      <c r="BY6" s="257"/>
      <c r="BZ6" s="257"/>
      <c r="CA6" s="257"/>
      <c r="CB6" s="257"/>
      <c r="CD6" s="108"/>
      <c r="CE6" s="133"/>
      <c r="CF6" s="133"/>
      <c r="CG6" s="133"/>
      <c r="CH6" s="133"/>
      <c r="CI6" s="133"/>
      <c r="CJ6" s="133"/>
      <c r="CK6" s="56"/>
      <c r="CL6" s="56"/>
    </row>
    <row r="7" spans="1:95" s="3" customFormat="1" ht="90.75">
      <c r="A7" s="42"/>
      <c r="E7" s="6"/>
      <c r="F7" s="42"/>
      <c r="G7" s="42"/>
      <c r="H7" s="89"/>
      <c r="I7" s="108"/>
      <c r="J7" s="89"/>
      <c r="K7" s="108"/>
      <c r="L7" s="89"/>
      <c r="M7" s="108"/>
      <c r="N7" s="89"/>
      <c r="O7" s="108"/>
      <c r="P7" s="89"/>
      <c r="Q7" s="108"/>
      <c r="R7" s="89"/>
      <c r="S7" s="108"/>
      <c r="T7" s="89"/>
      <c r="U7" s="108"/>
      <c r="V7" s="89"/>
      <c r="W7" s="108"/>
      <c r="X7" s="173"/>
      <c r="Y7" s="173"/>
      <c r="Z7" s="173"/>
      <c r="AA7" s="173"/>
      <c r="AB7" s="89"/>
      <c r="AC7" s="89"/>
      <c r="AD7" s="89"/>
      <c r="AE7" s="89"/>
      <c r="AF7" s="108"/>
      <c r="AG7" s="109"/>
      <c r="AH7" s="108"/>
      <c r="AI7" s="109"/>
      <c r="AJ7" s="109"/>
      <c r="AK7" s="58"/>
      <c r="AL7" s="58"/>
      <c r="AM7" s="62"/>
      <c r="AQ7" s="108"/>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c r="BQ7" s="257"/>
      <c r="BR7" s="257"/>
      <c r="BS7" s="257"/>
      <c r="BT7" s="257"/>
      <c r="BU7" s="257"/>
      <c r="BV7" s="257"/>
      <c r="BW7" s="257"/>
      <c r="BX7" s="257"/>
      <c r="BY7" s="257"/>
      <c r="BZ7" s="257"/>
      <c r="CA7" s="257"/>
      <c r="CB7" s="257"/>
      <c r="CD7" s="108"/>
      <c r="CE7" s="133"/>
      <c r="CF7" s="133"/>
      <c r="CG7" s="133"/>
      <c r="CH7" s="133"/>
      <c r="CI7" s="133"/>
      <c r="CJ7" s="133"/>
      <c r="CK7" s="56"/>
      <c r="CL7" s="56"/>
    </row>
    <row r="8" spans="1:95" s="85" customFormat="1" ht="121.5" thickBot="1">
      <c r="A8" s="258" t="s">
        <v>36</v>
      </c>
      <c r="B8" s="258"/>
      <c r="C8" s="258"/>
      <c r="D8" s="259" t="s">
        <v>26</v>
      </c>
      <c r="E8" s="259"/>
      <c r="H8" s="89"/>
      <c r="I8" s="108"/>
      <c r="J8" s="89"/>
      <c r="K8" s="108"/>
      <c r="L8" s="89"/>
      <c r="M8" s="108"/>
      <c r="N8" s="89"/>
      <c r="O8" s="108"/>
      <c r="P8" s="89"/>
      <c r="Q8" s="108"/>
      <c r="R8" s="89"/>
      <c r="S8" s="108"/>
      <c r="T8" s="89"/>
      <c r="U8" s="108"/>
      <c r="V8" s="89"/>
      <c r="W8" s="108"/>
      <c r="X8" s="173"/>
      <c r="Y8" s="173"/>
      <c r="Z8" s="173"/>
      <c r="AA8" s="173"/>
      <c r="AB8" s="89"/>
      <c r="AC8" s="89"/>
      <c r="AD8" s="89"/>
      <c r="AE8" s="89"/>
      <c r="AF8" s="110"/>
      <c r="AG8" s="111"/>
      <c r="AH8" s="108"/>
      <c r="AI8" s="111"/>
      <c r="AJ8" s="111"/>
      <c r="AK8" s="87"/>
      <c r="AL8" s="87"/>
      <c r="AM8" s="87"/>
      <c r="AN8" s="86"/>
      <c r="AO8" s="86"/>
      <c r="AP8" s="86"/>
      <c r="AQ8" s="108"/>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c r="BR8" s="257"/>
      <c r="BS8" s="257"/>
      <c r="BT8" s="257"/>
      <c r="BU8" s="257"/>
      <c r="BV8" s="257"/>
      <c r="BW8" s="257"/>
      <c r="BX8" s="257"/>
      <c r="BY8" s="257"/>
      <c r="BZ8" s="257"/>
      <c r="CA8" s="257"/>
      <c r="CB8" s="257"/>
      <c r="CD8" s="108"/>
      <c r="CE8" s="133"/>
      <c r="CF8" s="133"/>
      <c r="CG8" s="133"/>
      <c r="CH8" s="133"/>
      <c r="CI8" s="133"/>
      <c r="CJ8" s="133"/>
      <c r="CK8" s="134"/>
      <c r="CL8" s="134"/>
    </row>
    <row r="9" spans="1:95" s="20" customFormat="1" ht="258" customHeight="1" thickBot="1">
      <c r="A9" s="43"/>
      <c r="B9" s="18"/>
      <c r="C9" s="18"/>
      <c r="D9" s="19"/>
      <c r="E9" s="19"/>
      <c r="F9" s="42"/>
      <c r="G9" s="42"/>
      <c r="H9" s="113"/>
      <c r="I9" s="113"/>
      <c r="J9" s="113"/>
      <c r="K9" s="113"/>
      <c r="L9" s="113"/>
      <c r="M9" s="113"/>
      <c r="N9" s="113"/>
      <c r="O9" s="137"/>
      <c r="P9" s="91"/>
      <c r="Q9" s="137"/>
      <c r="R9" s="94"/>
      <c r="S9" s="124"/>
      <c r="T9" s="94"/>
      <c r="U9" s="124"/>
      <c r="V9" s="94"/>
      <c r="W9" s="124"/>
      <c r="X9" s="285" t="s">
        <v>37</v>
      </c>
      <c r="Y9" s="286"/>
      <c r="Z9" s="286"/>
      <c r="AA9" s="286"/>
      <c r="AB9" s="286"/>
      <c r="AC9" s="286"/>
      <c r="AD9" s="286"/>
      <c r="AE9" s="286"/>
      <c r="AF9" s="112"/>
      <c r="AG9" s="113"/>
      <c r="AH9" s="113"/>
      <c r="AI9" s="113"/>
      <c r="AJ9" s="113"/>
      <c r="AK9" s="64"/>
      <c r="AM9" s="63"/>
      <c r="AN9" s="57"/>
      <c r="AO9" s="57"/>
      <c r="AP9" s="57"/>
      <c r="AQ9" s="108"/>
      <c r="AR9" s="108"/>
      <c r="AS9" s="108"/>
      <c r="AT9" s="157" t="s">
        <v>38</v>
      </c>
      <c r="AU9" s="158"/>
      <c r="AV9" s="158"/>
      <c r="AW9" s="159" t="s">
        <v>39</v>
      </c>
      <c r="AX9" s="89"/>
      <c r="AY9" s="159" t="s">
        <v>39</v>
      </c>
      <c r="AZ9" s="158"/>
      <c r="BA9" s="158"/>
      <c r="BB9" s="157" t="s">
        <v>40</v>
      </c>
      <c r="BC9" s="157" t="s">
        <v>41</v>
      </c>
      <c r="BD9" s="3"/>
      <c r="BE9" s="56"/>
      <c r="BF9" s="56"/>
      <c r="BG9" s="56"/>
      <c r="BH9" s="56"/>
      <c r="BJ9" s="55"/>
      <c r="BK9" s="55"/>
      <c r="BL9" s="55"/>
      <c r="BM9" s="55"/>
      <c r="BN9" s="55"/>
      <c r="BO9" s="55"/>
      <c r="BP9" s="55"/>
      <c r="BQ9" s="55"/>
      <c r="BR9" s="55"/>
      <c r="BS9" s="55"/>
      <c r="BT9" s="55"/>
      <c r="BU9" s="55"/>
      <c r="BV9" s="55"/>
      <c r="BW9" s="21"/>
      <c r="BX9" s="21"/>
      <c r="BY9" s="55"/>
      <c r="BZ9" s="21"/>
      <c r="CA9" s="127"/>
      <c r="CB9" s="127"/>
      <c r="CD9" s="127"/>
      <c r="CE9" s="127"/>
      <c r="CF9" s="135"/>
      <c r="CG9" s="133"/>
      <c r="CH9" s="135"/>
      <c r="CI9" s="127"/>
      <c r="CJ9" s="127"/>
      <c r="CK9" s="136"/>
      <c r="CL9" s="136"/>
      <c r="CQ9" s="55"/>
    </row>
    <row r="10" spans="1:95" s="42" customFormat="1" ht="109.9" customHeight="1" thickBot="1">
      <c r="A10" s="287" t="s">
        <v>42</v>
      </c>
      <c r="B10" s="287" t="s">
        <v>43</v>
      </c>
      <c r="C10" s="287" t="s">
        <v>44</v>
      </c>
      <c r="D10" s="287" t="s">
        <v>45</v>
      </c>
      <c r="E10" s="287" t="s">
        <v>46</v>
      </c>
      <c r="F10" s="287" t="s">
        <v>47</v>
      </c>
      <c r="G10" s="260" t="s">
        <v>48</v>
      </c>
      <c r="H10" s="310" t="s">
        <v>49</v>
      </c>
      <c r="I10" s="311"/>
      <c r="J10" s="311"/>
      <c r="K10" s="311"/>
      <c r="L10" s="311"/>
      <c r="M10" s="311"/>
      <c r="N10" s="311"/>
      <c r="O10" s="311"/>
      <c r="P10" s="311"/>
      <c r="Q10" s="311"/>
      <c r="R10" s="311"/>
      <c r="S10" s="311"/>
      <c r="T10" s="311"/>
      <c r="U10" s="311"/>
      <c r="V10" s="311"/>
      <c r="W10" s="311"/>
      <c r="X10" s="273" t="s">
        <v>50</v>
      </c>
      <c r="Y10" s="273"/>
      <c r="Z10" s="273"/>
      <c r="AA10" s="273"/>
      <c r="AB10" s="273"/>
      <c r="AC10" s="273"/>
      <c r="AD10" s="273"/>
      <c r="AE10" s="274"/>
      <c r="AF10" s="281" t="s">
        <v>51</v>
      </c>
      <c r="AG10" s="282"/>
      <c r="AH10" s="282"/>
      <c r="AI10" s="282"/>
      <c r="AJ10" s="282"/>
      <c r="AK10" s="282"/>
      <c r="AL10" s="282"/>
      <c r="AM10" s="282"/>
      <c r="AN10" s="282"/>
      <c r="AO10" s="282"/>
      <c r="AP10" s="283"/>
      <c r="AQ10" s="108"/>
      <c r="AR10" s="275" t="s">
        <v>52</v>
      </c>
      <c r="AS10" s="276"/>
      <c r="AT10" s="276"/>
      <c r="AU10" s="276"/>
      <c r="AV10" s="276"/>
      <c r="AW10" s="276"/>
      <c r="AX10" s="276"/>
      <c r="AY10" s="276"/>
      <c r="AZ10" s="276"/>
      <c r="BA10" s="276"/>
      <c r="BB10" s="276"/>
      <c r="BC10" s="276"/>
      <c r="BD10" s="276"/>
      <c r="BE10" s="276"/>
      <c r="BF10" s="276"/>
      <c r="BG10" s="276"/>
      <c r="BH10" s="276"/>
      <c r="BI10" s="85"/>
      <c r="BJ10" s="177" t="s">
        <v>53</v>
      </c>
      <c r="BK10" s="178"/>
      <c r="BL10" s="178"/>
      <c r="BM10" s="178"/>
      <c r="BN10" s="178"/>
      <c r="BO10" s="178"/>
      <c r="BP10" s="178"/>
      <c r="BQ10" s="178"/>
      <c r="BR10" s="178"/>
      <c r="BS10" s="178"/>
      <c r="BT10" s="178"/>
      <c r="BU10" s="178"/>
      <c r="BV10" s="178"/>
      <c r="BW10" s="178"/>
      <c r="BX10" s="178"/>
      <c r="BY10" s="179"/>
      <c r="BZ10" s="85"/>
      <c r="CA10" s="177" t="s">
        <v>54</v>
      </c>
      <c r="CB10" s="178"/>
      <c r="CC10" s="178"/>
      <c r="CD10" s="178"/>
      <c r="CE10" s="178"/>
      <c r="CF10" s="178"/>
      <c r="CG10" s="178"/>
      <c r="CH10" s="178"/>
      <c r="CI10" s="178"/>
      <c r="CJ10" s="178"/>
      <c r="CK10" s="178"/>
      <c r="CL10" s="178"/>
      <c r="CM10" s="178"/>
      <c r="CN10" s="178"/>
      <c r="CO10" s="178"/>
      <c r="CP10" s="179"/>
      <c r="CQ10" s="88"/>
    </row>
    <row r="11" spans="1:95" s="42" customFormat="1" ht="78.599999999999994" customHeight="1">
      <c r="A11" s="288"/>
      <c r="B11" s="288"/>
      <c r="C11" s="288"/>
      <c r="D11" s="288"/>
      <c r="E11" s="288"/>
      <c r="F11" s="288"/>
      <c r="G11" s="261"/>
      <c r="H11" s="303" t="s">
        <v>55</v>
      </c>
      <c r="I11" s="277"/>
      <c r="J11" s="277"/>
      <c r="K11" s="277"/>
      <c r="L11" s="277"/>
      <c r="M11" s="277"/>
      <c r="N11" s="277"/>
      <c r="O11" s="304"/>
      <c r="P11" s="278" t="s">
        <v>56</v>
      </c>
      <c r="Q11" s="279"/>
      <c r="R11" s="279"/>
      <c r="S11" s="279"/>
      <c r="T11" s="279"/>
      <c r="U11" s="279"/>
      <c r="V11" s="279"/>
      <c r="W11" s="279"/>
      <c r="X11" s="277" t="s">
        <v>55</v>
      </c>
      <c r="Y11" s="277"/>
      <c r="Z11" s="277"/>
      <c r="AA11" s="277"/>
      <c r="AB11" s="278" t="s">
        <v>56</v>
      </c>
      <c r="AC11" s="279"/>
      <c r="AD11" s="279"/>
      <c r="AE11" s="280"/>
      <c r="AF11" s="281"/>
      <c r="AG11" s="282"/>
      <c r="AH11" s="282"/>
      <c r="AI11" s="282"/>
      <c r="AJ11" s="282"/>
      <c r="AK11" s="282"/>
      <c r="AL11" s="282"/>
      <c r="AM11" s="282"/>
      <c r="AN11" s="282"/>
      <c r="AO11" s="282"/>
      <c r="AP11" s="283"/>
      <c r="AQ11" s="108"/>
      <c r="AR11" s="263" t="s">
        <v>57</v>
      </c>
      <c r="AS11" s="264"/>
      <c r="AT11" s="264"/>
      <c r="AU11" s="264"/>
      <c r="AV11" s="265"/>
      <c r="AW11" s="266" t="s">
        <v>58</v>
      </c>
      <c r="AX11" s="267"/>
      <c r="AY11" s="267"/>
      <c r="AZ11" s="267"/>
      <c r="BA11" s="268"/>
      <c r="BB11" s="269" t="s">
        <v>59</v>
      </c>
      <c r="BC11" s="271" t="s">
        <v>60</v>
      </c>
      <c r="BD11" s="191" t="s">
        <v>61</v>
      </c>
      <c r="BE11" s="191" t="s">
        <v>62</v>
      </c>
      <c r="BF11" s="191" t="s">
        <v>63</v>
      </c>
      <c r="BG11" s="191" t="s">
        <v>63</v>
      </c>
      <c r="BH11" s="191" t="s">
        <v>64</v>
      </c>
      <c r="BI11" s="85"/>
      <c r="BJ11" s="263" t="s">
        <v>57</v>
      </c>
      <c r="BK11" s="264"/>
      <c r="BL11" s="264"/>
      <c r="BM11" s="264"/>
      <c r="BN11" s="265"/>
      <c r="BO11" s="266" t="s">
        <v>58</v>
      </c>
      <c r="BP11" s="267"/>
      <c r="BQ11" s="267"/>
      <c r="BR11" s="267"/>
      <c r="BS11" s="268"/>
      <c r="BT11" s="269" t="s">
        <v>59</v>
      </c>
      <c r="BU11" s="271" t="s">
        <v>60</v>
      </c>
      <c r="BV11" s="191" t="s">
        <v>61</v>
      </c>
      <c r="BW11" s="191" t="s">
        <v>62</v>
      </c>
      <c r="BX11" s="191" t="s">
        <v>63</v>
      </c>
      <c r="BY11" s="191" t="s">
        <v>64</v>
      </c>
      <c r="BZ11" s="85"/>
      <c r="CA11" s="263" t="s">
        <v>57</v>
      </c>
      <c r="CB11" s="264"/>
      <c r="CC11" s="264"/>
      <c r="CD11" s="264"/>
      <c r="CE11" s="147"/>
      <c r="CF11" s="307" t="s">
        <v>58</v>
      </c>
      <c r="CG11" s="308"/>
      <c r="CH11" s="308"/>
      <c r="CI11" s="308"/>
      <c r="CJ11" s="309"/>
      <c r="CK11" s="269" t="s">
        <v>59</v>
      </c>
      <c r="CL11" s="271" t="s">
        <v>60</v>
      </c>
      <c r="CM11" s="191" t="s">
        <v>61</v>
      </c>
      <c r="CN11" s="191" t="s">
        <v>61</v>
      </c>
      <c r="CO11" s="191" t="s">
        <v>62</v>
      </c>
      <c r="CP11" s="191" t="s">
        <v>63</v>
      </c>
      <c r="CQ11" s="189" t="s">
        <v>64</v>
      </c>
    </row>
    <row r="12" spans="1:95" s="42" customFormat="1" ht="276.75">
      <c r="A12" s="289"/>
      <c r="B12" s="289"/>
      <c r="C12" s="289"/>
      <c r="D12" s="289"/>
      <c r="E12" s="289"/>
      <c r="F12" s="289"/>
      <c r="G12" s="262"/>
      <c r="H12" s="95" t="s">
        <v>65</v>
      </c>
      <c r="I12" s="82" t="s">
        <v>66</v>
      </c>
      <c r="J12" s="96" t="s">
        <v>67</v>
      </c>
      <c r="K12" s="82" t="s">
        <v>66</v>
      </c>
      <c r="L12" s="96" t="s">
        <v>68</v>
      </c>
      <c r="M12" s="82" t="s">
        <v>66</v>
      </c>
      <c r="N12" s="96" t="s">
        <v>69</v>
      </c>
      <c r="O12" s="82" t="s">
        <v>66</v>
      </c>
      <c r="P12" s="95" t="s">
        <v>65</v>
      </c>
      <c r="Q12" s="82" t="s">
        <v>66</v>
      </c>
      <c r="R12" s="96" t="s">
        <v>67</v>
      </c>
      <c r="S12" s="82" t="s">
        <v>66</v>
      </c>
      <c r="T12" s="96" t="s">
        <v>68</v>
      </c>
      <c r="U12" s="83" t="s">
        <v>66</v>
      </c>
      <c r="V12" s="95" t="s">
        <v>69</v>
      </c>
      <c r="W12" s="84" t="s">
        <v>66</v>
      </c>
      <c r="X12" s="92" t="s">
        <v>65</v>
      </c>
      <c r="Y12" s="96" t="s">
        <v>67</v>
      </c>
      <c r="Z12" s="96" t="s">
        <v>68</v>
      </c>
      <c r="AA12" s="96" t="s">
        <v>69</v>
      </c>
      <c r="AB12" s="96" t="s">
        <v>65</v>
      </c>
      <c r="AC12" s="96" t="s">
        <v>67</v>
      </c>
      <c r="AD12" s="96" t="s">
        <v>68</v>
      </c>
      <c r="AE12" s="99" t="s">
        <v>69</v>
      </c>
      <c r="AF12" s="140" t="s">
        <v>70</v>
      </c>
      <c r="AG12" s="140" t="s">
        <v>66</v>
      </c>
      <c r="AH12" s="141" t="s">
        <v>71</v>
      </c>
      <c r="AI12" s="140" t="s">
        <v>66</v>
      </c>
      <c r="AJ12" s="142" t="s">
        <v>72</v>
      </c>
      <c r="AK12" s="143" t="s">
        <v>59</v>
      </c>
      <c r="AL12" s="143" t="s">
        <v>60</v>
      </c>
      <c r="AM12" s="144" t="s">
        <v>61</v>
      </c>
      <c r="AN12" s="145" t="s">
        <v>62</v>
      </c>
      <c r="AO12" s="146" t="s">
        <v>63</v>
      </c>
      <c r="AP12" s="146" t="s">
        <v>64</v>
      </c>
      <c r="AQ12" s="108"/>
      <c r="AR12" s="148" t="s">
        <v>70</v>
      </c>
      <c r="AS12" s="149" t="s">
        <v>66</v>
      </c>
      <c r="AT12" s="141" t="s">
        <v>71</v>
      </c>
      <c r="AU12" s="149" t="s">
        <v>66</v>
      </c>
      <c r="AV12" s="150" t="s">
        <v>72</v>
      </c>
      <c r="AW12" s="148" t="s">
        <v>70</v>
      </c>
      <c r="AX12" s="149" t="s">
        <v>66</v>
      </c>
      <c r="AY12" s="149" t="s">
        <v>71</v>
      </c>
      <c r="AZ12" s="151" t="s">
        <v>66</v>
      </c>
      <c r="BA12" s="150" t="s">
        <v>72</v>
      </c>
      <c r="BB12" s="270"/>
      <c r="BC12" s="272"/>
      <c r="BD12" s="192"/>
      <c r="BE12" s="192"/>
      <c r="BF12" s="192"/>
      <c r="BG12" s="192"/>
      <c r="BH12" s="192"/>
      <c r="BI12" s="85"/>
      <c r="BJ12" s="148" t="s">
        <v>70</v>
      </c>
      <c r="BK12" s="149" t="s">
        <v>66</v>
      </c>
      <c r="BL12" s="141" t="s">
        <v>71</v>
      </c>
      <c r="BM12" s="149" t="s">
        <v>66</v>
      </c>
      <c r="BN12" s="150" t="s">
        <v>72</v>
      </c>
      <c r="BO12" s="148" t="s">
        <v>70</v>
      </c>
      <c r="BP12" s="149" t="s">
        <v>66</v>
      </c>
      <c r="BQ12" s="149" t="s">
        <v>71</v>
      </c>
      <c r="BR12" s="151" t="s">
        <v>66</v>
      </c>
      <c r="BS12" s="150" t="s">
        <v>72</v>
      </c>
      <c r="BT12" s="270"/>
      <c r="BU12" s="272"/>
      <c r="BV12" s="192"/>
      <c r="BW12" s="192"/>
      <c r="BX12" s="192"/>
      <c r="BY12" s="192"/>
      <c r="BZ12" s="85"/>
      <c r="CA12" s="152" t="s">
        <v>70</v>
      </c>
      <c r="CB12" s="140" t="s">
        <v>66</v>
      </c>
      <c r="CC12" s="141" t="s">
        <v>71</v>
      </c>
      <c r="CD12" s="140" t="s">
        <v>66</v>
      </c>
      <c r="CE12" s="150" t="s">
        <v>72</v>
      </c>
      <c r="CF12" s="152" t="s">
        <v>70</v>
      </c>
      <c r="CG12" s="140" t="s">
        <v>66</v>
      </c>
      <c r="CH12" s="140" t="s">
        <v>71</v>
      </c>
      <c r="CI12" s="140" t="s">
        <v>66</v>
      </c>
      <c r="CJ12" s="150" t="s">
        <v>72</v>
      </c>
      <c r="CK12" s="270"/>
      <c r="CL12" s="272"/>
      <c r="CM12" s="192"/>
      <c r="CN12" s="192"/>
      <c r="CO12" s="192"/>
      <c r="CP12" s="192"/>
      <c r="CQ12" s="190"/>
    </row>
    <row r="13" spans="1:95" s="3" customFormat="1" ht="120.6" customHeight="1">
      <c r="A13" s="245" t="s">
        <v>73</v>
      </c>
      <c r="B13" s="247">
        <v>1</v>
      </c>
      <c r="C13" s="248" t="s">
        <v>74</v>
      </c>
      <c r="D13" s="249" t="s">
        <v>75</v>
      </c>
      <c r="E13" s="46" t="s">
        <v>76</v>
      </c>
      <c r="F13" s="250" t="s">
        <v>77</v>
      </c>
      <c r="G13" s="49" t="s">
        <v>78</v>
      </c>
      <c r="H13" s="253"/>
      <c r="I13" s="233"/>
      <c r="J13" s="233"/>
      <c r="K13" s="233"/>
      <c r="L13" s="233"/>
      <c r="M13" s="254"/>
      <c r="N13" s="97">
        <v>477765</v>
      </c>
      <c r="O13" s="305">
        <f>IFERROR(((N13/N14)-1),"")</f>
        <v>-2.5579891782087527E-2</v>
      </c>
      <c r="P13" s="253"/>
      <c r="Q13" s="233"/>
      <c r="R13" s="233"/>
      <c r="S13" s="233"/>
      <c r="T13" s="233"/>
      <c r="U13" s="254"/>
      <c r="V13" s="97"/>
      <c r="W13" s="305" t="str">
        <f>IFERROR(((V13/V14)-1),"")</f>
        <v/>
      </c>
      <c r="X13" s="233"/>
      <c r="Y13" s="233"/>
      <c r="Z13" s="234"/>
      <c r="AA13" s="102">
        <f>N13</f>
        <v>477765</v>
      </c>
      <c r="AB13" s="237"/>
      <c r="AC13" s="238"/>
      <c r="AD13" s="239"/>
      <c r="AE13" s="231" t="s">
        <v>79</v>
      </c>
      <c r="AF13" s="114"/>
      <c r="AG13" s="115"/>
      <c r="AH13" s="115"/>
      <c r="AI13" s="115"/>
      <c r="AJ13" s="115"/>
      <c r="AK13" s="16"/>
      <c r="AL13" s="16"/>
      <c r="AM13" s="153" t="s">
        <v>80</v>
      </c>
      <c r="AN13" s="75"/>
      <c r="AO13" s="75"/>
      <c r="AP13" s="31"/>
      <c r="AQ13" s="108"/>
      <c r="AR13" s="114"/>
      <c r="AS13" s="115"/>
      <c r="AT13" s="115"/>
      <c r="AU13" s="115"/>
      <c r="AV13" s="115"/>
      <c r="AW13" s="115"/>
      <c r="AX13" s="115"/>
      <c r="AY13" s="115"/>
      <c r="AZ13" s="115"/>
      <c r="BA13" s="115"/>
      <c r="BB13" s="8"/>
      <c r="BC13" s="8"/>
      <c r="BD13" s="165"/>
      <c r="BE13" s="165"/>
      <c r="BF13" s="75"/>
      <c r="BG13" s="75"/>
      <c r="BH13" s="31"/>
      <c r="BJ13" s="22"/>
      <c r="BK13" s="23"/>
      <c r="BL13" s="23"/>
      <c r="BM13" s="23"/>
      <c r="BN13" s="23"/>
      <c r="BO13" s="23"/>
      <c r="BP13" s="23"/>
      <c r="BQ13" s="23"/>
      <c r="BR13" s="23"/>
      <c r="BS13" s="23"/>
      <c r="BT13" s="23"/>
      <c r="BU13" s="23"/>
      <c r="BV13" s="75"/>
      <c r="BW13" s="75"/>
      <c r="BX13" s="75"/>
      <c r="BY13" s="31"/>
      <c r="BZ13" s="10"/>
      <c r="CA13" s="128">
        <f t="shared" ref="CA13:CA20" si="0">V13</f>
        <v>0</v>
      </c>
      <c r="CB13" s="195" t="str">
        <f>IFERROR(((CA13/CA14)-1),"")</f>
        <v/>
      </c>
      <c r="CC13" s="122"/>
      <c r="CD13" s="195" t="str">
        <f>IFERROR(((CC13/CC14)-1),"")</f>
        <v/>
      </c>
      <c r="CE13" s="194">
        <f t="shared" ref="CE13" si="1">IFERROR(CD13/CB13,0)</f>
        <v>0</v>
      </c>
      <c r="CF13" s="129">
        <f>CA13</f>
        <v>0</v>
      </c>
      <c r="CG13" s="195" t="str">
        <f>IFERROR(((CF13/CF14)-1),"")</f>
        <v/>
      </c>
      <c r="CH13" s="130">
        <f>CC13</f>
        <v>0</v>
      </c>
      <c r="CI13" s="195" t="str">
        <f>IFERROR(((CH13/CH14)-1),"")</f>
        <v/>
      </c>
      <c r="CJ13" s="194">
        <f t="shared" ref="CJ13" si="2">IFERROR(CI13/CG13,0)</f>
        <v>0</v>
      </c>
      <c r="CK13" s="76"/>
      <c r="CL13" s="77"/>
      <c r="CM13" s="30"/>
      <c r="CN13" s="75"/>
      <c r="CO13" s="75"/>
      <c r="CP13" s="75"/>
      <c r="CQ13" s="31"/>
    </row>
    <row r="14" spans="1:95" s="3" customFormat="1" ht="107.25">
      <c r="A14" s="246"/>
      <c r="B14" s="226"/>
      <c r="C14" s="228"/>
      <c r="D14" s="199"/>
      <c r="E14" s="47" t="s">
        <v>81</v>
      </c>
      <c r="F14" s="251"/>
      <c r="G14" s="50" t="s">
        <v>82</v>
      </c>
      <c r="H14" s="255"/>
      <c r="I14" s="235"/>
      <c r="J14" s="235"/>
      <c r="K14" s="235"/>
      <c r="L14" s="235"/>
      <c r="M14" s="256"/>
      <c r="N14" s="98">
        <v>490307</v>
      </c>
      <c r="O14" s="306"/>
      <c r="P14" s="255"/>
      <c r="Q14" s="235"/>
      <c r="R14" s="235"/>
      <c r="S14" s="235"/>
      <c r="T14" s="235"/>
      <c r="U14" s="256"/>
      <c r="V14" s="98"/>
      <c r="W14" s="306"/>
      <c r="X14" s="235"/>
      <c r="Y14" s="235"/>
      <c r="Z14" s="236"/>
      <c r="AA14" s="106">
        <f>N14</f>
        <v>490307</v>
      </c>
      <c r="AB14" s="240"/>
      <c r="AC14" s="241"/>
      <c r="AD14" s="242"/>
      <c r="AE14" s="232"/>
      <c r="AF14" s="116"/>
      <c r="AG14" s="117"/>
      <c r="AH14" s="117"/>
      <c r="AI14" s="117"/>
      <c r="AJ14" s="117"/>
      <c r="AK14" s="17"/>
      <c r="AL14" s="17"/>
      <c r="AM14" s="154" t="s">
        <v>80</v>
      </c>
      <c r="AN14" s="74"/>
      <c r="AO14" s="74"/>
      <c r="AP14" s="32"/>
      <c r="AQ14" s="108"/>
      <c r="AR14" s="116"/>
      <c r="AS14" s="117"/>
      <c r="AT14" s="117"/>
      <c r="AU14" s="117"/>
      <c r="AV14" s="117"/>
      <c r="AW14" s="117"/>
      <c r="AX14" s="117"/>
      <c r="AY14" s="117"/>
      <c r="AZ14" s="117"/>
      <c r="BA14" s="117"/>
      <c r="BB14" s="9"/>
      <c r="BC14" s="9"/>
      <c r="BD14" s="165"/>
      <c r="BE14" s="165"/>
      <c r="BF14" s="74"/>
      <c r="BG14" s="74"/>
      <c r="BH14" s="32"/>
      <c r="BJ14" s="13"/>
      <c r="BK14" s="14"/>
      <c r="BL14" s="14"/>
      <c r="BM14" s="14"/>
      <c r="BN14" s="14"/>
      <c r="BO14" s="14"/>
      <c r="BP14" s="14"/>
      <c r="BQ14" s="14"/>
      <c r="BR14" s="14"/>
      <c r="BS14" s="14"/>
      <c r="BT14" s="14"/>
      <c r="BU14" s="14"/>
      <c r="BV14" s="74"/>
      <c r="BW14" s="74"/>
      <c r="BX14" s="74"/>
      <c r="BY14" s="32"/>
      <c r="BZ14" s="10"/>
      <c r="CA14" s="68">
        <f t="shared" si="0"/>
        <v>0</v>
      </c>
      <c r="CB14" s="196"/>
      <c r="CC14" s="121"/>
      <c r="CD14" s="196"/>
      <c r="CE14" s="184"/>
      <c r="CF14" s="70">
        <f>CA14</f>
        <v>0</v>
      </c>
      <c r="CG14" s="196"/>
      <c r="CH14" s="131">
        <f>CC14</f>
        <v>0</v>
      </c>
      <c r="CI14" s="196"/>
      <c r="CJ14" s="184"/>
      <c r="CK14" s="78"/>
      <c r="CL14" s="79"/>
      <c r="CM14" s="27"/>
      <c r="CN14" s="74"/>
      <c r="CO14" s="74"/>
      <c r="CP14" s="74"/>
      <c r="CQ14" s="32"/>
    </row>
    <row r="15" spans="1:95" s="3" customFormat="1" ht="120.6" customHeight="1">
      <c r="A15" s="252" t="s">
        <v>83</v>
      </c>
      <c r="B15" s="225">
        <v>2</v>
      </c>
      <c r="C15" s="227" t="s">
        <v>84</v>
      </c>
      <c r="D15" s="198" t="s">
        <v>85</v>
      </c>
      <c r="E15" s="48" t="s">
        <v>86</v>
      </c>
      <c r="F15" s="250" t="s">
        <v>77</v>
      </c>
      <c r="G15" s="49" t="s">
        <v>78</v>
      </c>
      <c r="H15" s="253"/>
      <c r="I15" s="233"/>
      <c r="J15" s="233"/>
      <c r="K15" s="233"/>
      <c r="L15" s="233"/>
      <c r="M15" s="254"/>
      <c r="N15" s="97">
        <v>2420</v>
      </c>
      <c r="O15" s="187">
        <f t="shared" ref="O15" si="3">IFERROR((N15/N16),"")</f>
        <v>6.5244938125151655E-2</v>
      </c>
      <c r="P15" s="253"/>
      <c r="Q15" s="233"/>
      <c r="R15" s="233"/>
      <c r="S15" s="233"/>
      <c r="T15" s="233"/>
      <c r="U15" s="254"/>
      <c r="V15" s="97"/>
      <c r="W15" s="187" t="str">
        <f t="shared" ref="W15" si="4">IFERROR((V15/V16),"")</f>
        <v/>
      </c>
      <c r="X15" s="233"/>
      <c r="Y15" s="233"/>
      <c r="Z15" s="234"/>
      <c r="AA15" s="102">
        <f t="shared" ref="AA15:AA20" si="5">N15</f>
        <v>2420</v>
      </c>
      <c r="AB15" s="237"/>
      <c r="AC15" s="238"/>
      <c r="AD15" s="239"/>
      <c r="AE15" s="231" t="s">
        <v>79</v>
      </c>
      <c r="AF15" s="114"/>
      <c r="AG15" s="115"/>
      <c r="AH15" s="115"/>
      <c r="AI15" s="115"/>
      <c r="AJ15" s="115"/>
      <c r="AK15" s="16"/>
      <c r="AL15" s="16"/>
      <c r="AM15" s="153" t="s">
        <v>80</v>
      </c>
      <c r="AN15" s="75"/>
      <c r="AO15" s="75"/>
      <c r="AP15" s="31"/>
      <c r="AQ15" s="108"/>
      <c r="AR15" s="114"/>
      <c r="AS15" s="115"/>
      <c r="AT15" s="115"/>
      <c r="AU15" s="115"/>
      <c r="AV15" s="115"/>
      <c r="AW15" s="115"/>
      <c r="AX15" s="115"/>
      <c r="AY15" s="115"/>
      <c r="AZ15" s="115"/>
      <c r="BA15" s="115"/>
      <c r="BB15" s="8"/>
      <c r="BC15" s="8"/>
      <c r="BD15" s="165"/>
      <c r="BE15" s="165"/>
      <c r="BF15" s="75"/>
      <c r="BG15" s="75"/>
      <c r="BH15" s="31"/>
      <c r="BJ15" s="11"/>
      <c r="BK15" s="12"/>
      <c r="BL15" s="12"/>
      <c r="BM15" s="12"/>
      <c r="BN15" s="12"/>
      <c r="BO15" s="12"/>
      <c r="BP15" s="12"/>
      <c r="BQ15" s="12"/>
      <c r="BR15" s="12"/>
      <c r="BS15" s="12"/>
      <c r="BT15" s="12"/>
      <c r="BU15" s="12"/>
      <c r="BV15" s="75"/>
      <c r="BW15" s="75"/>
      <c r="BX15" s="75"/>
      <c r="BY15" s="31"/>
      <c r="BZ15" s="10"/>
      <c r="CA15" s="65">
        <f t="shared" si="0"/>
        <v>0</v>
      </c>
      <c r="CB15" s="182" t="str">
        <f>IFERROR((CA15/CA16),"")</f>
        <v/>
      </c>
      <c r="CC15" s="120"/>
      <c r="CD15" s="182" t="str">
        <f t="shared" ref="CD15" si="6">IFERROR((CC15/CC16),"")</f>
        <v/>
      </c>
      <c r="CE15" s="184">
        <f t="shared" ref="CE15" si="7">IFERROR(CD15/CB15,0)</f>
        <v>0</v>
      </c>
      <c r="CF15" s="67">
        <f t="shared" ref="CF15:CF20" si="8">CA15</f>
        <v>0</v>
      </c>
      <c r="CG15" s="182" t="str">
        <f>IFERROR((CF15/CF16),"")</f>
        <v/>
      </c>
      <c r="CH15" s="132">
        <f t="shared" ref="CH15:CH20" si="9">CC15</f>
        <v>0</v>
      </c>
      <c r="CI15" s="182" t="str">
        <f t="shared" ref="CI15" si="10">IFERROR((CH15/CH16),"")</f>
        <v/>
      </c>
      <c r="CJ15" s="184">
        <f t="shared" ref="CJ15" si="11">IFERROR(CI15/CG15,0)</f>
        <v>0</v>
      </c>
      <c r="CK15" s="80"/>
      <c r="CL15" s="81"/>
      <c r="CM15" s="30"/>
      <c r="CN15" s="75"/>
      <c r="CO15" s="75"/>
      <c r="CP15" s="75"/>
      <c r="CQ15" s="31"/>
    </row>
    <row r="16" spans="1:95" s="3" customFormat="1" ht="120.6" customHeight="1">
      <c r="A16" s="245"/>
      <c r="B16" s="226"/>
      <c r="C16" s="228"/>
      <c r="D16" s="199"/>
      <c r="E16" s="47" t="s">
        <v>87</v>
      </c>
      <c r="F16" s="251"/>
      <c r="G16" s="50" t="s">
        <v>82</v>
      </c>
      <c r="H16" s="255"/>
      <c r="I16" s="235"/>
      <c r="J16" s="235"/>
      <c r="K16" s="235"/>
      <c r="L16" s="235"/>
      <c r="M16" s="256"/>
      <c r="N16" s="98">
        <v>37091</v>
      </c>
      <c r="O16" s="188"/>
      <c r="P16" s="255"/>
      <c r="Q16" s="235"/>
      <c r="R16" s="235"/>
      <c r="S16" s="235"/>
      <c r="T16" s="235"/>
      <c r="U16" s="256"/>
      <c r="V16" s="98"/>
      <c r="W16" s="188"/>
      <c r="X16" s="235"/>
      <c r="Y16" s="235"/>
      <c r="Z16" s="236"/>
      <c r="AA16" s="106">
        <f t="shared" si="5"/>
        <v>37091</v>
      </c>
      <c r="AB16" s="240"/>
      <c r="AC16" s="241"/>
      <c r="AD16" s="242"/>
      <c r="AE16" s="232"/>
      <c r="AF16" s="116"/>
      <c r="AG16" s="117"/>
      <c r="AH16" s="117"/>
      <c r="AI16" s="117"/>
      <c r="AJ16" s="117"/>
      <c r="AK16" s="17"/>
      <c r="AL16" s="17"/>
      <c r="AM16" s="154" t="s">
        <v>80</v>
      </c>
      <c r="AN16" s="74"/>
      <c r="AO16" s="74"/>
      <c r="AP16" s="32"/>
      <c r="AQ16" s="108"/>
      <c r="AR16" s="116"/>
      <c r="AS16" s="117"/>
      <c r="AT16" s="117"/>
      <c r="AU16" s="117"/>
      <c r="AV16" s="117"/>
      <c r="AW16" s="117"/>
      <c r="AX16" s="117"/>
      <c r="AY16" s="117"/>
      <c r="AZ16" s="117"/>
      <c r="BA16" s="117"/>
      <c r="BB16" s="9"/>
      <c r="BC16" s="9"/>
      <c r="BD16" s="165"/>
      <c r="BE16" s="165"/>
      <c r="BF16" s="74"/>
      <c r="BG16" s="74"/>
      <c r="BH16" s="32"/>
      <c r="BJ16" s="13"/>
      <c r="BK16" s="14"/>
      <c r="BL16" s="14"/>
      <c r="BM16" s="14"/>
      <c r="BN16" s="14"/>
      <c r="BO16" s="14"/>
      <c r="BP16" s="14"/>
      <c r="BQ16" s="14"/>
      <c r="BR16" s="14"/>
      <c r="BS16" s="14"/>
      <c r="BT16" s="14"/>
      <c r="BU16" s="14"/>
      <c r="BV16" s="74"/>
      <c r="BW16" s="74"/>
      <c r="BX16" s="74"/>
      <c r="BY16" s="32"/>
      <c r="BZ16" s="10"/>
      <c r="CA16" s="68">
        <f t="shared" si="0"/>
        <v>0</v>
      </c>
      <c r="CB16" s="183"/>
      <c r="CC16" s="121"/>
      <c r="CD16" s="183"/>
      <c r="CE16" s="184"/>
      <c r="CF16" s="70">
        <f t="shared" si="8"/>
        <v>0</v>
      </c>
      <c r="CG16" s="183"/>
      <c r="CH16" s="131">
        <f t="shared" si="9"/>
        <v>0</v>
      </c>
      <c r="CI16" s="183"/>
      <c r="CJ16" s="184"/>
      <c r="CK16" s="78"/>
      <c r="CL16" s="79"/>
      <c r="CM16" s="27"/>
      <c r="CN16" s="74"/>
      <c r="CO16" s="74"/>
      <c r="CP16" s="74"/>
      <c r="CQ16" s="32"/>
    </row>
    <row r="17" spans="1:95" s="3" customFormat="1" ht="120.6" customHeight="1">
      <c r="A17" s="245"/>
      <c r="B17" s="225">
        <v>3</v>
      </c>
      <c r="C17" s="227" t="s">
        <v>88</v>
      </c>
      <c r="D17" s="198" t="s">
        <v>89</v>
      </c>
      <c r="E17" s="48" t="s">
        <v>90</v>
      </c>
      <c r="F17" s="250" t="s">
        <v>77</v>
      </c>
      <c r="G17" s="49" t="s">
        <v>78</v>
      </c>
      <c r="H17" s="253"/>
      <c r="I17" s="233"/>
      <c r="J17" s="233"/>
      <c r="K17" s="233"/>
      <c r="L17" s="233"/>
      <c r="M17" s="254"/>
      <c r="N17" s="97">
        <v>7300</v>
      </c>
      <c r="O17" s="187">
        <f t="shared" ref="O17" si="12">IFERROR((N17/N18),"")</f>
        <v>4.8770385018806664E-2</v>
      </c>
      <c r="P17" s="253"/>
      <c r="Q17" s="233"/>
      <c r="R17" s="233"/>
      <c r="S17" s="233"/>
      <c r="T17" s="233"/>
      <c r="U17" s="254"/>
      <c r="V17" s="97"/>
      <c r="W17" s="187" t="str">
        <f t="shared" ref="W17" si="13">IFERROR((V17/V18),"")</f>
        <v/>
      </c>
      <c r="X17" s="233"/>
      <c r="Y17" s="233"/>
      <c r="Z17" s="234"/>
      <c r="AA17" s="102">
        <f t="shared" si="5"/>
        <v>7300</v>
      </c>
      <c r="AB17" s="237"/>
      <c r="AC17" s="238"/>
      <c r="AD17" s="239"/>
      <c r="AE17" s="231" t="s">
        <v>79</v>
      </c>
      <c r="AF17" s="114"/>
      <c r="AG17" s="115"/>
      <c r="AH17" s="115"/>
      <c r="AI17" s="115"/>
      <c r="AJ17" s="115"/>
      <c r="AK17" s="16"/>
      <c r="AL17" s="16"/>
      <c r="AM17" s="153" t="s">
        <v>80</v>
      </c>
      <c r="AN17" s="75"/>
      <c r="AO17" s="75"/>
      <c r="AP17" s="31"/>
      <c r="AQ17" s="108"/>
      <c r="AR17" s="114"/>
      <c r="AS17" s="115"/>
      <c r="AT17" s="115"/>
      <c r="AU17" s="115"/>
      <c r="AV17" s="115"/>
      <c r="AW17" s="115"/>
      <c r="AX17" s="115"/>
      <c r="AY17" s="115"/>
      <c r="AZ17" s="115"/>
      <c r="BA17" s="115"/>
      <c r="BB17" s="8"/>
      <c r="BC17" s="8"/>
      <c r="BD17" s="165"/>
      <c r="BE17" s="165"/>
      <c r="BF17" s="75"/>
      <c r="BG17" s="75"/>
      <c r="BH17" s="31"/>
      <c r="BJ17" s="11"/>
      <c r="BK17" s="12"/>
      <c r="BL17" s="12"/>
      <c r="BM17" s="12"/>
      <c r="BN17" s="12"/>
      <c r="BO17" s="12"/>
      <c r="BP17" s="12"/>
      <c r="BQ17" s="12"/>
      <c r="BR17" s="12"/>
      <c r="BS17" s="12"/>
      <c r="BT17" s="12"/>
      <c r="BU17" s="12"/>
      <c r="BV17" s="75"/>
      <c r="BW17" s="75"/>
      <c r="BX17" s="75"/>
      <c r="BY17" s="31"/>
      <c r="BZ17" s="10"/>
      <c r="CA17" s="65">
        <f t="shared" si="0"/>
        <v>0</v>
      </c>
      <c r="CB17" s="182" t="str">
        <f>IFERROR((CA17/CA18),"")</f>
        <v/>
      </c>
      <c r="CC17" s="122"/>
      <c r="CD17" s="182" t="str">
        <f t="shared" ref="CD17" si="14">IFERROR((CC17/CC18),"")</f>
        <v/>
      </c>
      <c r="CE17" s="184">
        <f t="shared" ref="CE17" si="15">IFERROR(CD17/CB17,0)</f>
        <v>0</v>
      </c>
      <c r="CF17" s="67">
        <f t="shared" si="8"/>
        <v>0</v>
      </c>
      <c r="CG17" s="182" t="str">
        <f>IFERROR((CF17/CF18),"")</f>
        <v/>
      </c>
      <c r="CH17" s="132">
        <f t="shared" si="9"/>
        <v>0</v>
      </c>
      <c r="CI17" s="182" t="str">
        <f t="shared" ref="CI17" si="16">IFERROR((CH17/CH18),"")</f>
        <v/>
      </c>
      <c r="CJ17" s="184">
        <f t="shared" ref="CJ17" si="17">IFERROR(CI17/CG17,0)</f>
        <v>0</v>
      </c>
      <c r="CK17" s="80"/>
      <c r="CL17" s="81"/>
      <c r="CM17" s="30"/>
      <c r="CN17" s="75"/>
      <c r="CO17" s="75"/>
      <c r="CP17" s="75"/>
      <c r="CQ17" s="31"/>
    </row>
    <row r="18" spans="1:95" s="3" customFormat="1" ht="120.6" customHeight="1">
      <c r="A18" s="245"/>
      <c r="B18" s="226"/>
      <c r="C18" s="228"/>
      <c r="D18" s="199"/>
      <c r="E18" s="47" t="s">
        <v>91</v>
      </c>
      <c r="F18" s="251"/>
      <c r="G18" s="50" t="s">
        <v>82</v>
      </c>
      <c r="H18" s="255"/>
      <c r="I18" s="235"/>
      <c r="J18" s="235"/>
      <c r="K18" s="235"/>
      <c r="L18" s="235"/>
      <c r="M18" s="256"/>
      <c r="N18" s="98">
        <v>149681</v>
      </c>
      <c r="O18" s="188"/>
      <c r="P18" s="255"/>
      <c r="Q18" s="235"/>
      <c r="R18" s="235"/>
      <c r="S18" s="235"/>
      <c r="T18" s="235"/>
      <c r="U18" s="256"/>
      <c r="V18" s="98"/>
      <c r="W18" s="188"/>
      <c r="X18" s="235"/>
      <c r="Y18" s="235"/>
      <c r="Z18" s="236"/>
      <c r="AA18" s="106">
        <f t="shared" si="5"/>
        <v>149681</v>
      </c>
      <c r="AB18" s="240"/>
      <c r="AC18" s="241"/>
      <c r="AD18" s="242"/>
      <c r="AE18" s="232"/>
      <c r="AF18" s="116"/>
      <c r="AG18" s="117"/>
      <c r="AH18" s="117"/>
      <c r="AI18" s="117"/>
      <c r="AJ18" s="117"/>
      <c r="AK18" s="17"/>
      <c r="AL18" s="17"/>
      <c r="AM18" s="154" t="s">
        <v>80</v>
      </c>
      <c r="AN18" s="74"/>
      <c r="AO18" s="74"/>
      <c r="AP18" s="32"/>
      <c r="AQ18" s="108"/>
      <c r="AR18" s="116"/>
      <c r="AS18" s="117"/>
      <c r="AT18" s="117"/>
      <c r="AU18" s="117"/>
      <c r="AV18" s="117"/>
      <c r="AW18" s="117"/>
      <c r="AX18" s="117"/>
      <c r="AY18" s="117"/>
      <c r="AZ18" s="117"/>
      <c r="BA18" s="117"/>
      <c r="BB18" s="9"/>
      <c r="BC18" s="9"/>
      <c r="BD18" s="165"/>
      <c r="BE18" s="165"/>
      <c r="BF18" s="74"/>
      <c r="BG18" s="74"/>
      <c r="BH18" s="32"/>
      <c r="BJ18" s="13"/>
      <c r="BK18" s="14"/>
      <c r="BL18" s="14"/>
      <c r="BM18" s="14"/>
      <c r="BN18" s="14"/>
      <c r="BO18" s="14"/>
      <c r="BP18" s="14"/>
      <c r="BQ18" s="14"/>
      <c r="BR18" s="14"/>
      <c r="BS18" s="14"/>
      <c r="BT18" s="14"/>
      <c r="BU18" s="14"/>
      <c r="BV18" s="74"/>
      <c r="BW18" s="74"/>
      <c r="BX18" s="74"/>
      <c r="BY18" s="32"/>
      <c r="BZ18" s="10"/>
      <c r="CA18" s="68">
        <f t="shared" si="0"/>
        <v>0</v>
      </c>
      <c r="CB18" s="183"/>
      <c r="CC18" s="121"/>
      <c r="CD18" s="183"/>
      <c r="CE18" s="184"/>
      <c r="CF18" s="70">
        <f t="shared" si="8"/>
        <v>0</v>
      </c>
      <c r="CG18" s="183"/>
      <c r="CH18" s="131">
        <f t="shared" si="9"/>
        <v>0</v>
      </c>
      <c r="CI18" s="183"/>
      <c r="CJ18" s="184"/>
      <c r="CK18" s="78"/>
      <c r="CL18" s="79"/>
      <c r="CM18" s="27"/>
      <c r="CN18" s="74"/>
      <c r="CO18" s="74"/>
      <c r="CP18" s="74"/>
      <c r="CQ18" s="32"/>
    </row>
    <row r="19" spans="1:95" s="3" customFormat="1" ht="120.6" customHeight="1">
      <c r="A19" s="245"/>
      <c r="B19" s="225">
        <v>4</v>
      </c>
      <c r="C19" s="227" t="s">
        <v>92</v>
      </c>
      <c r="D19" s="198" t="s">
        <v>93</v>
      </c>
      <c r="E19" s="48" t="s">
        <v>94</v>
      </c>
      <c r="F19" s="250" t="s">
        <v>77</v>
      </c>
      <c r="G19" s="49" t="s">
        <v>78</v>
      </c>
      <c r="H19" s="253"/>
      <c r="I19" s="233"/>
      <c r="J19" s="233"/>
      <c r="K19" s="233"/>
      <c r="L19" s="233"/>
      <c r="M19" s="254"/>
      <c r="N19" s="97">
        <v>12020</v>
      </c>
      <c r="O19" s="187">
        <f t="shared" ref="O19" si="18">IFERROR((N19/N20),"")</f>
        <v>3.960004612318184E-2</v>
      </c>
      <c r="P19" s="253"/>
      <c r="Q19" s="233"/>
      <c r="R19" s="233"/>
      <c r="S19" s="233"/>
      <c r="T19" s="233"/>
      <c r="U19" s="254"/>
      <c r="V19" s="97"/>
      <c r="W19" s="187" t="str">
        <f t="shared" ref="W19" si="19">IFERROR((V19/V20),"")</f>
        <v/>
      </c>
      <c r="X19" s="233"/>
      <c r="Y19" s="233"/>
      <c r="Z19" s="234"/>
      <c r="AA19" s="102">
        <f t="shared" si="5"/>
        <v>12020</v>
      </c>
      <c r="AB19" s="237"/>
      <c r="AC19" s="238"/>
      <c r="AD19" s="239"/>
      <c r="AE19" s="231" t="s">
        <v>79</v>
      </c>
      <c r="AF19" s="114"/>
      <c r="AG19" s="115"/>
      <c r="AH19" s="115"/>
      <c r="AI19" s="115"/>
      <c r="AJ19" s="115"/>
      <c r="AK19" s="16"/>
      <c r="AL19" s="16"/>
      <c r="AM19" s="153" t="s">
        <v>80</v>
      </c>
      <c r="AN19" s="75"/>
      <c r="AO19" s="75"/>
      <c r="AP19" s="31"/>
      <c r="AQ19" s="108"/>
      <c r="AR19" s="114"/>
      <c r="AS19" s="115"/>
      <c r="AT19" s="115"/>
      <c r="AU19" s="115"/>
      <c r="AV19" s="115"/>
      <c r="AW19" s="115"/>
      <c r="AX19" s="115"/>
      <c r="AY19" s="115"/>
      <c r="AZ19" s="115"/>
      <c r="BA19" s="115"/>
      <c r="BB19" s="8"/>
      <c r="BC19" s="8"/>
      <c r="BD19" s="165"/>
      <c r="BE19" s="165"/>
      <c r="BF19" s="75"/>
      <c r="BG19" s="75"/>
      <c r="BH19" s="31"/>
      <c r="BJ19" s="11"/>
      <c r="BK19" s="12"/>
      <c r="BL19" s="12"/>
      <c r="BM19" s="12"/>
      <c r="BN19" s="12"/>
      <c r="BO19" s="12"/>
      <c r="BP19" s="12"/>
      <c r="BQ19" s="12"/>
      <c r="BR19" s="12"/>
      <c r="BS19" s="12"/>
      <c r="BT19" s="12"/>
      <c r="BU19" s="12"/>
      <c r="BV19" s="75"/>
      <c r="BW19" s="75"/>
      <c r="BX19" s="75"/>
      <c r="BY19" s="31"/>
      <c r="BZ19" s="10"/>
      <c r="CA19" s="65">
        <f t="shared" si="0"/>
        <v>0</v>
      </c>
      <c r="CB19" s="182" t="str">
        <f>IFERROR((CA19/CA20),"")</f>
        <v/>
      </c>
      <c r="CC19" s="122"/>
      <c r="CD19" s="182" t="str">
        <f t="shared" ref="CD19" si="20">IFERROR((CC19/CC20),"")</f>
        <v/>
      </c>
      <c r="CE19" s="184">
        <f t="shared" ref="CE19" si="21">IFERROR(CD19/CB19,0)</f>
        <v>0</v>
      </c>
      <c r="CF19" s="67">
        <f t="shared" si="8"/>
        <v>0</v>
      </c>
      <c r="CG19" s="182" t="str">
        <f>IFERROR((CF19/CF20),"")</f>
        <v/>
      </c>
      <c r="CH19" s="132">
        <f t="shared" si="9"/>
        <v>0</v>
      </c>
      <c r="CI19" s="182" t="str">
        <f t="shared" ref="CI19" si="22">IFERROR((CH19/CH20),"")</f>
        <v/>
      </c>
      <c r="CJ19" s="184">
        <f t="shared" ref="CJ19" si="23">IFERROR(CI19/CG19,0)</f>
        <v>0</v>
      </c>
      <c r="CK19" s="80"/>
      <c r="CL19" s="81"/>
      <c r="CM19" s="30"/>
      <c r="CN19" s="75"/>
      <c r="CO19" s="75"/>
      <c r="CP19" s="75"/>
      <c r="CQ19" s="31"/>
    </row>
    <row r="20" spans="1:95" s="3" customFormat="1" ht="120.6" customHeight="1">
      <c r="A20" s="245"/>
      <c r="B20" s="226"/>
      <c r="C20" s="228"/>
      <c r="D20" s="199"/>
      <c r="E20" s="47" t="s">
        <v>95</v>
      </c>
      <c r="F20" s="251"/>
      <c r="G20" s="50" t="s">
        <v>82</v>
      </c>
      <c r="H20" s="255"/>
      <c r="I20" s="235"/>
      <c r="J20" s="235"/>
      <c r="K20" s="235"/>
      <c r="L20" s="235"/>
      <c r="M20" s="256"/>
      <c r="N20" s="98">
        <v>303535</v>
      </c>
      <c r="O20" s="188"/>
      <c r="P20" s="255"/>
      <c r="Q20" s="235"/>
      <c r="R20" s="235"/>
      <c r="S20" s="235"/>
      <c r="T20" s="235"/>
      <c r="U20" s="256"/>
      <c r="V20" s="98"/>
      <c r="W20" s="188"/>
      <c r="X20" s="235"/>
      <c r="Y20" s="235"/>
      <c r="Z20" s="236"/>
      <c r="AA20" s="106">
        <f t="shared" si="5"/>
        <v>303535</v>
      </c>
      <c r="AB20" s="240"/>
      <c r="AC20" s="241"/>
      <c r="AD20" s="242"/>
      <c r="AE20" s="232"/>
      <c r="AF20" s="116"/>
      <c r="AG20" s="117"/>
      <c r="AH20" s="117"/>
      <c r="AI20" s="117"/>
      <c r="AJ20" s="117"/>
      <c r="AK20" s="17"/>
      <c r="AL20" s="17"/>
      <c r="AM20" s="154" t="s">
        <v>80</v>
      </c>
      <c r="AN20" s="74"/>
      <c r="AO20" s="74"/>
      <c r="AP20" s="32"/>
      <c r="AQ20" s="108"/>
      <c r="AR20" s="116"/>
      <c r="AS20" s="117"/>
      <c r="AT20" s="117"/>
      <c r="AU20" s="117"/>
      <c r="AV20" s="117"/>
      <c r="AW20" s="117"/>
      <c r="AX20" s="117"/>
      <c r="AY20" s="117"/>
      <c r="AZ20" s="117"/>
      <c r="BA20" s="117"/>
      <c r="BC20" s="9"/>
      <c r="BD20" s="165"/>
      <c r="BE20" s="165"/>
      <c r="BF20" s="74"/>
      <c r="BG20" s="74"/>
      <c r="BH20" s="32"/>
      <c r="BJ20" s="13"/>
      <c r="BK20" s="14"/>
      <c r="BL20" s="14"/>
      <c r="BM20" s="14"/>
      <c r="BN20" s="14"/>
      <c r="BO20" s="14"/>
      <c r="BP20" s="14"/>
      <c r="BQ20" s="14"/>
      <c r="BR20" s="14"/>
      <c r="BS20" s="14"/>
      <c r="BT20" s="14"/>
      <c r="BU20" s="14"/>
      <c r="BV20" s="74"/>
      <c r="BW20" s="74"/>
      <c r="BX20" s="74"/>
      <c r="BY20" s="32"/>
      <c r="BZ20" s="10"/>
      <c r="CA20" s="68">
        <f t="shared" si="0"/>
        <v>0</v>
      </c>
      <c r="CB20" s="183"/>
      <c r="CC20" s="121"/>
      <c r="CD20" s="183"/>
      <c r="CE20" s="184"/>
      <c r="CF20" s="70">
        <f t="shared" si="8"/>
        <v>0</v>
      </c>
      <c r="CG20" s="183"/>
      <c r="CH20" s="131">
        <f t="shared" si="9"/>
        <v>0</v>
      </c>
      <c r="CI20" s="183"/>
      <c r="CJ20" s="184"/>
      <c r="CK20" s="78"/>
      <c r="CL20" s="79"/>
      <c r="CM20" s="27"/>
      <c r="CN20" s="74"/>
      <c r="CO20" s="74"/>
      <c r="CP20" s="74"/>
      <c r="CQ20" s="32"/>
    </row>
    <row r="21" spans="1:95" s="3" customFormat="1" ht="288" customHeight="1">
      <c r="A21" s="252" t="s">
        <v>96</v>
      </c>
      <c r="B21" s="225">
        <v>5</v>
      </c>
      <c r="C21" s="227" t="s">
        <v>97</v>
      </c>
      <c r="D21" s="198" t="s">
        <v>98</v>
      </c>
      <c r="E21" s="48" t="s">
        <v>99</v>
      </c>
      <c r="F21" s="200" t="s">
        <v>57</v>
      </c>
      <c r="G21" s="51" t="s">
        <v>100</v>
      </c>
      <c r="H21" s="97">
        <v>410</v>
      </c>
      <c r="I21" s="187">
        <f t="shared" ref="I21:U35" si="24">IFERROR((H21/H22),"")</f>
        <v>0.42311661506707948</v>
      </c>
      <c r="J21" s="97">
        <v>762</v>
      </c>
      <c r="K21" s="187">
        <f t="shared" ref="K21" si="25">IFERROR((J21/J22),"")</f>
        <v>0.12416490141763076</v>
      </c>
      <c r="L21" s="97">
        <v>865</v>
      </c>
      <c r="M21" s="187">
        <f t="shared" ref="M21" si="26">IFERROR((L21/L22),"")</f>
        <v>0.13100106012418597</v>
      </c>
      <c r="N21" s="97">
        <v>645</v>
      </c>
      <c r="O21" s="187">
        <f t="shared" ref="O21" si="27">IFERROR((N21/N22),"")</f>
        <v>0.11495277134200678</v>
      </c>
      <c r="P21" s="138">
        <v>410</v>
      </c>
      <c r="Q21" s="212">
        <f t="shared" si="24"/>
        <v>0.42311661506707948</v>
      </c>
      <c r="R21" s="138">
        <v>762</v>
      </c>
      <c r="S21" s="212">
        <f t="shared" si="24"/>
        <v>0.12416490141763076</v>
      </c>
      <c r="T21" s="97">
        <v>865</v>
      </c>
      <c r="U21" s="187">
        <f t="shared" si="24"/>
        <v>0.13100106012418597</v>
      </c>
      <c r="V21" s="97">
        <v>645</v>
      </c>
      <c r="W21" s="187">
        <f t="shared" ref="W21" si="28">IFERROR((V21/V22),"")</f>
        <v>0.11495277134200678</v>
      </c>
      <c r="X21" s="100">
        <f t="shared" ref="X21:X36" si="29">H21</f>
        <v>410</v>
      </c>
      <c r="Y21" s="101">
        <f>H21+J21</f>
        <v>1172</v>
      </c>
      <c r="Z21" s="101">
        <f>H21+J21+L21</f>
        <v>2037</v>
      </c>
      <c r="AA21" s="102">
        <f>H21+J21+L21+N21</f>
        <v>2682</v>
      </c>
      <c r="AB21" s="103"/>
      <c r="AC21" s="101">
        <f>H21+R21</f>
        <v>1172</v>
      </c>
      <c r="AD21" s="101">
        <f>AC21+T21</f>
        <v>2037</v>
      </c>
      <c r="AE21" s="102">
        <f>AD21+V21</f>
        <v>2682</v>
      </c>
      <c r="AF21" s="65">
        <f t="shared" ref="AF21:AF36" si="30">H21</f>
        <v>410</v>
      </c>
      <c r="AG21" s="187">
        <f>IFERROR((AF21/AF22),"")</f>
        <v>0.42311661506707948</v>
      </c>
      <c r="AH21" s="118">
        <v>359</v>
      </c>
      <c r="AI21" s="202">
        <f t="shared" ref="AI21" si="31">IFERROR((AH21/AH22),"")</f>
        <v>0.3465250965250965</v>
      </c>
      <c r="AJ21" s="204">
        <f>IFERROR(AI21/AG21,0)</f>
        <v>0.81898248422638653</v>
      </c>
      <c r="AK21" s="243" t="s">
        <v>101</v>
      </c>
      <c r="AL21" s="244" t="s">
        <v>102</v>
      </c>
      <c r="AM21" s="155" t="s">
        <v>103</v>
      </c>
      <c r="AN21" s="153">
        <v>358</v>
      </c>
      <c r="AO21" s="155" t="s">
        <v>104</v>
      </c>
      <c r="AP21" s="26"/>
      <c r="AQ21" s="108"/>
      <c r="AR21" s="65">
        <f t="shared" ref="AR21:AR36" si="32">R21</f>
        <v>762</v>
      </c>
      <c r="AS21" s="182">
        <f>IFERROR((AR21/AR22),"")</f>
        <v>0.12416490141763076</v>
      </c>
      <c r="AT21" s="66">
        <v>1552</v>
      </c>
      <c r="AU21" s="182">
        <f t="shared" ref="AU21" si="33">IFERROR((AT21/AT22),"")</f>
        <v>0.36406286652592074</v>
      </c>
      <c r="AV21" s="184">
        <f>IFERROR(AU21/AS21,0)</f>
        <v>2.9320916166267397</v>
      </c>
      <c r="AW21" s="67">
        <f>AC21</f>
        <v>1172</v>
      </c>
      <c r="AX21" s="182">
        <f>IFERROR((AW21/AW22),"")</f>
        <v>0.16493104418801013</v>
      </c>
      <c r="AY21" s="72">
        <f>AH21+AT21</f>
        <v>1911</v>
      </c>
      <c r="AZ21" s="182">
        <f t="shared" ref="AZ21" si="34">IFERROR((AY21/AY22),"")</f>
        <v>0.36063408190224572</v>
      </c>
      <c r="BA21" s="184">
        <f>IFERROR(AZ21/AX21,0)</f>
        <v>2.1865749027281214</v>
      </c>
      <c r="BB21" s="229" t="s">
        <v>105</v>
      </c>
      <c r="BC21" s="230" t="s">
        <v>106</v>
      </c>
      <c r="BD21" s="165"/>
      <c r="BE21" s="166">
        <v>1553</v>
      </c>
      <c r="BF21" s="167" t="s">
        <v>80</v>
      </c>
      <c r="BG21" s="75"/>
      <c r="BH21" s="26"/>
      <c r="BJ21" s="65">
        <f t="shared" ref="BJ21:BJ36" si="35">T21</f>
        <v>865</v>
      </c>
      <c r="BK21" s="182">
        <f>IFERROR((BJ21/BJ22),"")</f>
        <v>0.13100106012418597</v>
      </c>
      <c r="BL21" s="66"/>
      <c r="BM21" s="182" t="str">
        <f t="shared" ref="BM21" si="36">IFERROR((BL21/BL22),"")</f>
        <v/>
      </c>
      <c r="BN21" s="184">
        <f>IFERROR(BM21/BK21,0)</f>
        <v>0</v>
      </c>
      <c r="BO21" s="67">
        <f>AD21</f>
        <v>2037</v>
      </c>
      <c r="BP21" s="182">
        <f>IFERROR((BO21/BO22),"")</f>
        <v>0.14858851849150193</v>
      </c>
      <c r="BQ21" s="72">
        <f>AY21+BL21</f>
        <v>1911</v>
      </c>
      <c r="BR21" s="182">
        <f t="shared" ref="BR21" si="37">IFERROR((BQ21/BQ22),"")</f>
        <v>0.36063408190224572</v>
      </c>
      <c r="BS21" s="184">
        <f>IFERROR(BR21/BP21,0)</f>
        <v>2.4270656007844313</v>
      </c>
      <c r="BT21" s="229"/>
      <c r="BU21" s="230"/>
      <c r="BV21" s="75"/>
      <c r="BW21" s="75"/>
      <c r="BX21" s="75"/>
      <c r="BY21" s="26"/>
      <c r="BZ21" s="10"/>
      <c r="CA21" s="65">
        <f t="shared" ref="CA21:CA36" si="38">V21</f>
        <v>645</v>
      </c>
      <c r="CB21" s="182">
        <f>IFERROR((CA21/CA22),"")</f>
        <v>0.11495277134200678</v>
      </c>
      <c r="CC21" s="122"/>
      <c r="CD21" s="182" t="str">
        <f t="shared" ref="CD21" si="39">IFERROR((CC21/CC22),"")</f>
        <v/>
      </c>
      <c r="CE21" s="184">
        <f>IFERROR(CD21/CB21,0)</f>
        <v>0</v>
      </c>
      <c r="CF21" s="67">
        <f>AE21</f>
        <v>2682</v>
      </c>
      <c r="CG21" s="182">
        <f>IFERROR((CF21/CF22),"")</f>
        <v>0.13881987577639751</v>
      </c>
      <c r="CH21" s="132">
        <f>BQ21+CC21</f>
        <v>1911</v>
      </c>
      <c r="CI21" s="182">
        <f t="shared" ref="CI21" si="40">IFERROR((CH21/CH22),"")</f>
        <v>0.36063408190224572</v>
      </c>
      <c r="CJ21" s="184">
        <f>IFERROR(CI21/CG21,0)</f>
        <v>2.5978562499445887</v>
      </c>
      <c r="CK21" s="185"/>
      <c r="CL21" s="180"/>
      <c r="CM21" s="24"/>
      <c r="CN21" s="75"/>
      <c r="CO21" s="75"/>
      <c r="CP21" s="75"/>
      <c r="CQ21" s="26"/>
    </row>
    <row r="22" spans="1:95" s="3" customFormat="1" ht="189.6" customHeight="1">
      <c r="A22" s="245"/>
      <c r="B22" s="226"/>
      <c r="C22" s="228"/>
      <c r="D22" s="199"/>
      <c r="E22" s="47" t="s">
        <v>107</v>
      </c>
      <c r="F22" s="201"/>
      <c r="G22" s="52" t="s">
        <v>108</v>
      </c>
      <c r="H22" s="98">
        <v>969</v>
      </c>
      <c r="I22" s="188"/>
      <c r="J22" s="98">
        <v>6137</v>
      </c>
      <c r="K22" s="188"/>
      <c r="L22" s="98">
        <v>6603</v>
      </c>
      <c r="M22" s="188"/>
      <c r="N22" s="98">
        <v>5611</v>
      </c>
      <c r="O22" s="188"/>
      <c r="P22" s="139">
        <v>969</v>
      </c>
      <c r="Q22" s="213"/>
      <c r="R22" s="139">
        <v>6137</v>
      </c>
      <c r="S22" s="213"/>
      <c r="T22" s="98">
        <v>6603</v>
      </c>
      <c r="U22" s="188"/>
      <c r="V22" s="98">
        <v>5611</v>
      </c>
      <c r="W22" s="188"/>
      <c r="X22" s="104">
        <f t="shared" si="29"/>
        <v>969</v>
      </c>
      <c r="Y22" s="105">
        <f>H22+J22</f>
        <v>7106</v>
      </c>
      <c r="Z22" s="105">
        <f>H22+J22+L22</f>
        <v>13709</v>
      </c>
      <c r="AA22" s="106">
        <f>H22+J22+L22+N22</f>
        <v>19320</v>
      </c>
      <c r="AB22" s="107"/>
      <c r="AC22" s="105">
        <f>H22+R22</f>
        <v>7106</v>
      </c>
      <c r="AD22" s="105">
        <f>AC22+T22</f>
        <v>13709</v>
      </c>
      <c r="AE22" s="106">
        <f>AD22+V22</f>
        <v>19320</v>
      </c>
      <c r="AF22" s="68">
        <f t="shared" si="30"/>
        <v>969</v>
      </c>
      <c r="AG22" s="188"/>
      <c r="AH22" s="119">
        <v>1036</v>
      </c>
      <c r="AI22" s="203"/>
      <c r="AJ22" s="204"/>
      <c r="AK22" s="206"/>
      <c r="AL22" s="209"/>
      <c r="AM22" s="156" t="s">
        <v>103</v>
      </c>
      <c r="AN22" s="154">
        <v>683</v>
      </c>
      <c r="AO22" s="156" t="s">
        <v>104</v>
      </c>
      <c r="AP22" s="27"/>
      <c r="AQ22" s="108"/>
      <c r="AR22" s="68">
        <f t="shared" si="32"/>
        <v>6137</v>
      </c>
      <c r="AS22" s="183"/>
      <c r="AT22" s="69">
        <v>4263</v>
      </c>
      <c r="AU22" s="183"/>
      <c r="AV22" s="184"/>
      <c r="AW22" s="70">
        <f>AC22</f>
        <v>7106</v>
      </c>
      <c r="AX22" s="183"/>
      <c r="AY22" s="73">
        <f>AH22+AT22</f>
        <v>5299</v>
      </c>
      <c r="AZ22" s="183"/>
      <c r="BA22" s="184"/>
      <c r="BB22" s="186"/>
      <c r="BC22" s="181"/>
      <c r="BD22" s="165"/>
      <c r="BE22" s="166">
        <v>4263</v>
      </c>
      <c r="BF22" s="168" t="s">
        <v>80</v>
      </c>
      <c r="BG22" s="74"/>
      <c r="BH22" s="27"/>
      <c r="BJ22" s="68">
        <f t="shared" si="35"/>
        <v>6603</v>
      </c>
      <c r="BK22" s="183"/>
      <c r="BL22" s="69"/>
      <c r="BM22" s="183"/>
      <c r="BN22" s="184"/>
      <c r="BO22" s="70">
        <f>AD22</f>
        <v>13709</v>
      </c>
      <c r="BP22" s="183"/>
      <c r="BQ22" s="73">
        <f>AY22+BL22</f>
        <v>5299</v>
      </c>
      <c r="BR22" s="183"/>
      <c r="BS22" s="184"/>
      <c r="BT22" s="186"/>
      <c r="BU22" s="181"/>
      <c r="BV22" s="74"/>
      <c r="BW22" s="74"/>
      <c r="BX22" s="74"/>
      <c r="BY22" s="27"/>
      <c r="BZ22" s="10"/>
      <c r="CA22" s="68">
        <f t="shared" si="38"/>
        <v>5611</v>
      </c>
      <c r="CB22" s="183"/>
      <c r="CC22" s="121"/>
      <c r="CD22" s="183"/>
      <c r="CE22" s="184"/>
      <c r="CF22" s="70">
        <f>AE22</f>
        <v>19320</v>
      </c>
      <c r="CG22" s="183"/>
      <c r="CH22" s="131">
        <f>BQ22+CC22</f>
        <v>5299</v>
      </c>
      <c r="CI22" s="183"/>
      <c r="CJ22" s="184"/>
      <c r="CK22" s="186"/>
      <c r="CL22" s="181"/>
      <c r="CM22" s="25"/>
      <c r="CN22" s="74"/>
      <c r="CO22" s="74"/>
      <c r="CP22" s="74"/>
      <c r="CQ22" s="27"/>
    </row>
    <row r="23" spans="1:95" s="3" customFormat="1" ht="392.45" customHeight="1">
      <c r="A23" s="245"/>
      <c r="B23" s="225">
        <v>6</v>
      </c>
      <c r="C23" s="227" t="s">
        <v>109</v>
      </c>
      <c r="D23" s="198" t="s">
        <v>110</v>
      </c>
      <c r="E23" s="48" t="s">
        <v>111</v>
      </c>
      <c r="F23" s="200" t="s">
        <v>57</v>
      </c>
      <c r="G23" s="53" t="s">
        <v>112</v>
      </c>
      <c r="H23" s="97">
        <v>8</v>
      </c>
      <c r="I23" s="187">
        <f t="shared" si="24"/>
        <v>1.3937282229965157E-2</v>
      </c>
      <c r="J23" s="97">
        <v>52</v>
      </c>
      <c r="K23" s="187">
        <f t="shared" ref="K23" si="41">IFERROR((J23/J24),"")</f>
        <v>7.1038251366120214E-2</v>
      </c>
      <c r="L23" s="97">
        <v>129</v>
      </c>
      <c r="M23" s="187">
        <f t="shared" ref="M23" si="42">IFERROR((L23/L24),"")</f>
        <v>0.17527173913043478</v>
      </c>
      <c r="N23" s="97">
        <v>121</v>
      </c>
      <c r="O23" s="187">
        <f t="shared" ref="O23" si="43">IFERROR((N23/N24),"")</f>
        <v>0.16485013623978201</v>
      </c>
      <c r="P23" s="138">
        <v>8</v>
      </c>
      <c r="Q23" s="212">
        <f t="shared" si="24"/>
        <v>1.3937282229965157E-2</v>
      </c>
      <c r="R23" s="138">
        <v>52</v>
      </c>
      <c r="S23" s="212">
        <f t="shared" si="24"/>
        <v>7.1038251366120214E-2</v>
      </c>
      <c r="T23" s="97">
        <v>129</v>
      </c>
      <c r="U23" s="187">
        <f t="shared" si="24"/>
        <v>0.17527173913043478</v>
      </c>
      <c r="V23" s="97">
        <v>121</v>
      </c>
      <c r="W23" s="187">
        <f t="shared" ref="W23" si="44">IFERROR((V23/V24),"")</f>
        <v>0.16485013623978201</v>
      </c>
      <c r="X23" s="100">
        <f>H23</f>
        <v>8</v>
      </c>
      <c r="Y23" s="101">
        <f>H23+J23</f>
        <v>60</v>
      </c>
      <c r="Z23" s="101">
        <f>H23+J23+L23</f>
        <v>189</v>
      </c>
      <c r="AA23" s="102">
        <f>H23+J23+L23+N23</f>
        <v>310</v>
      </c>
      <c r="AB23" s="103"/>
      <c r="AC23" s="101">
        <f>H23+R23</f>
        <v>60</v>
      </c>
      <c r="AD23" s="101">
        <f>AC23+T23</f>
        <v>189</v>
      </c>
      <c r="AE23" s="102">
        <f>AD23+V23</f>
        <v>310</v>
      </c>
      <c r="AF23" s="65">
        <f t="shared" si="30"/>
        <v>8</v>
      </c>
      <c r="AG23" s="187">
        <f>IFERROR((AF23/AF24),"")</f>
        <v>1.3937282229965157E-2</v>
      </c>
      <c r="AH23" s="120">
        <v>14</v>
      </c>
      <c r="AI23" s="202">
        <f t="shared" ref="AI23" si="45">IFERROR((AH23/AH24),"")</f>
        <v>1.7743979721166033E-2</v>
      </c>
      <c r="AJ23" s="204">
        <f t="shared" ref="AJ23" si="46">IFERROR(AI23/AG23,0)</f>
        <v>1.273130544993663</v>
      </c>
      <c r="AK23" s="205" t="s">
        <v>113</v>
      </c>
      <c r="AL23" s="207" t="s">
        <v>114</v>
      </c>
      <c r="AM23" s="155" t="s">
        <v>80</v>
      </c>
      <c r="AN23" s="153">
        <v>14</v>
      </c>
      <c r="AO23" s="155" t="s">
        <v>80</v>
      </c>
      <c r="AP23" s="26"/>
      <c r="AQ23" s="108"/>
      <c r="AR23" s="65">
        <f t="shared" si="32"/>
        <v>52</v>
      </c>
      <c r="AS23" s="182">
        <f>IFERROR((AR23/AR24),"")</f>
        <v>7.1038251366120214E-2</v>
      </c>
      <c r="AT23" s="66">
        <v>68</v>
      </c>
      <c r="AU23" s="182">
        <f t="shared" ref="AU23" si="47">IFERROR((AT23/AT24),"")</f>
        <v>0.08</v>
      </c>
      <c r="AV23" s="184">
        <f t="shared" ref="AV23" si="48">IFERROR(AU23/AS23,0)</f>
        <v>1.1261538461538463</v>
      </c>
      <c r="AW23" s="67">
        <f>AC23</f>
        <v>60</v>
      </c>
      <c r="AX23" s="182">
        <f>IFERROR((AW23/AW24),"")</f>
        <v>8.1967213114754092E-2</v>
      </c>
      <c r="AY23" s="72">
        <f>AH23+AT23</f>
        <v>82</v>
      </c>
      <c r="AZ23" s="182">
        <f t="shared" ref="AZ23" si="49">IFERROR((AY23/AY24),"")</f>
        <v>9.6470588235294114E-2</v>
      </c>
      <c r="BA23" s="184">
        <f t="shared" ref="BA23" si="50">IFERROR(AZ23/AX23,0)</f>
        <v>1.1769411764705884</v>
      </c>
      <c r="BB23" s="185" t="s">
        <v>115</v>
      </c>
      <c r="BC23" s="180" t="s">
        <v>106</v>
      </c>
      <c r="BD23" s="165"/>
      <c r="BE23" s="166">
        <v>68</v>
      </c>
      <c r="BF23" s="167" t="s">
        <v>80</v>
      </c>
      <c r="BG23" s="75"/>
      <c r="BH23" s="26"/>
      <c r="BJ23" s="65">
        <f t="shared" si="35"/>
        <v>129</v>
      </c>
      <c r="BK23" s="182">
        <f>IFERROR((BJ23/BJ24),"")</f>
        <v>0.17527173913043478</v>
      </c>
      <c r="BL23" s="66"/>
      <c r="BM23" s="182" t="str">
        <f t="shared" ref="BM23" si="51">IFERROR((BL23/BL24),"")</f>
        <v/>
      </c>
      <c r="BN23" s="184">
        <f t="shared" ref="BN23" si="52">IFERROR(BM23/BK23,0)</f>
        <v>0</v>
      </c>
      <c r="BO23" s="67">
        <f>AD23</f>
        <v>189</v>
      </c>
      <c r="BP23" s="182">
        <f>IFERROR((BO23/BO24),"")</f>
        <v>0.25679347826086957</v>
      </c>
      <c r="BQ23" s="72">
        <f>AY23+BL23</f>
        <v>82</v>
      </c>
      <c r="BR23" s="182" t="str">
        <f t="shared" ref="BR23" si="53">IFERROR((BQ23/BQ24),"")</f>
        <v/>
      </c>
      <c r="BS23" s="184">
        <f t="shared" ref="BS23" si="54">IFERROR(BR23/BP23,0)</f>
        <v>0</v>
      </c>
      <c r="BT23" s="185"/>
      <c r="BU23" s="180"/>
      <c r="BV23" s="75"/>
      <c r="BW23" s="75"/>
      <c r="BX23" s="75"/>
      <c r="BY23" s="26"/>
      <c r="BZ23" s="10"/>
      <c r="CA23" s="65">
        <f t="shared" si="38"/>
        <v>121</v>
      </c>
      <c r="CB23" s="182">
        <f>IFERROR((CA23/CA24),"")</f>
        <v>0.16485013623978201</v>
      </c>
      <c r="CC23" s="120"/>
      <c r="CD23" s="182" t="str">
        <f t="shared" ref="CD23" si="55">IFERROR((CC23/CC24),"")</f>
        <v/>
      </c>
      <c r="CE23" s="184">
        <f t="shared" ref="CE23" si="56">IFERROR(CD23/CB23,0)</f>
        <v>0</v>
      </c>
      <c r="CF23" s="67">
        <f>AE23</f>
        <v>310</v>
      </c>
      <c r="CG23" s="182">
        <f>IFERROR((CF23/CF24),"")</f>
        <v>0.42234332425068122</v>
      </c>
      <c r="CH23" s="132">
        <f>BQ23+CC23</f>
        <v>82</v>
      </c>
      <c r="CI23" s="182" t="str">
        <f t="shared" ref="CI23" si="57">IFERROR((CH23/CH24),"")</f>
        <v/>
      </c>
      <c r="CJ23" s="184">
        <f t="shared" ref="CJ23" si="58">IFERROR(CI23/CG23,0)</f>
        <v>0</v>
      </c>
      <c r="CK23" s="185"/>
      <c r="CL23" s="180"/>
      <c r="CM23" s="28"/>
      <c r="CN23" s="75"/>
      <c r="CO23" s="75"/>
      <c r="CP23" s="75"/>
      <c r="CQ23" s="26"/>
    </row>
    <row r="24" spans="1:95" s="3" customFormat="1" ht="392.45" customHeight="1">
      <c r="A24" s="245"/>
      <c r="B24" s="226"/>
      <c r="C24" s="228"/>
      <c r="D24" s="199"/>
      <c r="E24" s="47" t="s">
        <v>116</v>
      </c>
      <c r="F24" s="201"/>
      <c r="G24" s="53" t="s">
        <v>117</v>
      </c>
      <c r="H24" s="98">
        <v>574</v>
      </c>
      <c r="I24" s="188"/>
      <c r="J24" s="98">
        <v>732</v>
      </c>
      <c r="K24" s="188"/>
      <c r="L24" s="98">
        <v>736</v>
      </c>
      <c r="M24" s="188"/>
      <c r="N24" s="98">
        <v>734</v>
      </c>
      <c r="O24" s="188"/>
      <c r="P24" s="139">
        <v>574</v>
      </c>
      <c r="Q24" s="213"/>
      <c r="R24" s="139">
        <v>732</v>
      </c>
      <c r="S24" s="213"/>
      <c r="T24" s="98">
        <v>736</v>
      </c>
      <c r="U24" s="188"/>
      <c r="V24" s="98">
        <v>734</v>
      </c>
      <c r="W24" s="188"/>
      <c r="X24" s="104">
        <f>H24</f>
        <v>574</v>
      </c>
      <c r="Y24" s="105">
        <f>J24</f>
        <v>732</v>
      </c>
      <c r="Z24" s="105">
        <f>L24</f>
        <v>736</v>
      </c>
      <c r="AA24" s="106">
        <f>N24</f>
        <v>734</v>
      </c>
      <c r="AB24" s="107"/>
      <c r="AC24" s="214" t="s">
        <v>79</v>
      </c>
      <c r="AD24" s="215"/>
      <c r="AE24" s="216"/>
      <c r="AF24" s="68">
        <f t="shared" si="30"/>
        <v>574</v>
      </c>
      <c r="AG24" s="188"/>
      <c r="AH24" s="119">
        <v>789</v>
      </c>
      <c r="AI24" s="203"/>
      <c r="AJ24" s="204"/>
      <c r="AK24" s="206"/>
      <c r="AL24" s="209"/>
      <c r="AM24" s="156" t="s">
        <v>103</v>
      </c>
      <c r="AN24" s="154">
        <v>779</v>
      </c>
      <c r="AO24" s="156" t="s">
        <v>104</v>
      </c>
      <c r="AP24" s="27"/>
      <c r="AQ24" s="108"/>
      <c r="AR24" s="68">
        <f t="shared" si="32"/>
        <v>732</v>
      </c>
      <c r="AS24" s="183"/>
      <c r="AT24" s="69">
        <v>850</v>
      </c>
      <c r="AU24" s="183"/>
      <c r="AV24" s="184"/>
      <c r="AW24" s="70">
        <f>R24</f>
        <v>732</v>
      </c>
      <c r="AX24" s="183"/>
      <c r="AY24" s="73">
        <f>AT24</f>
        <v>850</v>
      </c>
      <c r="AZ24" s="183"/>
      <c r="BA24" s="184"/>
      <c r="BB24" s="186"/>
      <c r="BC24" s="181"/>
      <c r="BD24" s="165"/>
      <c r="BE24" s="166">
        <v>847</v>
      </c>
      <c r="BF24" s="168" t="s">
        <v>104</v>
      </c>
      <c r="BG24" s="74"/>
      <c r="BH24" s="27"/>
      <c r="BJ24" s="68">
        <f t="shared" si="35"/>
        <v>736</v>
      </c>
      <c r="BK24" s="183"/>
      <c r="BL24" s="69"/>
      <c r="BM24" s="183"/>
      <c r="BN24" s="184"/>
      <c r="BO24" s="70">
        <f>T24</f>
        <v>736</v>
      </c>
      <c r="BP24" s="183"/>
      <c r="BQ24" s="73">
        <f>BL24</f>
        <v>0</v>
      </c>
      <c r="BR24" s="183"/>
      <c r="BS24" s="184"/>
      <c r="BT24" s="186"/>
      <c r="BU24" s="181"/>
      <c r="BV24" s="74"/>
      <c r="BW24" s="74"/>
      <c r="BX24" s="74"/>
      <c r="BY24" s="27"/>
      <c r="BZ24" s="10"/>
      <c r="CA24" s="68">
        <f t="shared" si="38"/>
        <v>734</v>
      </c>
      <c r="CB24" s="183"/>
      <c r="CC24" s="119"/>
      <c r="CD24" s="183"/>
      <c r="CE24" s="184"/>
      <c r="CF24" s="70">
        <f>V24</f>
        <v>734</v>
      </c>
      <c r="CG24" s="183"/>
      <c r="CH24" s="131">
        <f>CC24</f>
        <v>0</v>
      </c>
      <c r="CI24" s="183"/>
      <c r="CJ24" s="184"/>
      <c r="CK24" s="186"/>
      <c r="CL24" s="181"/>
      <c r="CM24" s="29"/>
      <c r="CN24" s="74"/>
      <c r="CO24" s="74"/>
      <c r="CP24" s="74"/>
      <c r="CQ24" s="27"/>
    </row>
    <row r="25" spans="1:95" s="3" customFormat="1" ht="327.60000000000002" customHeight="1">
      <c r="A25" s="245"/>
      <c r="B25" s="217">
        <v>7</v>
      </c>
      <c r="C25" s="290" t="s">
        <v>118</v>
      </c>
      <c r="D25" s="198" t="s">
        <v>119</v>
      </c>
      <c r="E25" s="48" t="s">
        <v>120</v>
      </c>
      <c r="F25" s="200" t="s">
        <v>57</v>
      </c>
      <c r="G25" s="53" t="s">
        <v>121</v>
      </c>
      <c r="H25" s="97">
        <v>1074</v>
      </c>
      <c r="I25" s="187">
        <f t="shared" si="24"/>
        <v>4.3752800749582432E-2</v>
      </c>
      <c r="J25" s="97">
        <v>6904</v>
      </c>
      <c r="K25" s="187">
        <f t="shared" ref="K25" si="59">IFERROR((J25/J26),"")</f>
        <v>0.23403389830508475</v>
      </c>
      <c r="L25" s="97">
        <v>7386</v>
      </c>
      <c r="M25" s="187">
        <f t="shared" ref="M25" si="60">IFERROR((L25/L26),"")</f>
        <v>0.25037288135593222</v>
      </c>
      <c r="N25" s="97">
        <v>6376</v>
      </c>
      <c r="O25" s="187">
        <f t="shared" ref="O25" si="61">IFERROR((N25/N26),"")</f>
        <v>0.21613559322033898</v>
      </c>
      <c r="P25" s="138">
        <v>1074</v>
      </c>
      <c r="Q25" s="212">
        <f t="shared" si="24"/>
        <v>4.3752800749582432E-2</v>
      </c>
      <c r="R25" s="138">
        <v>6904</v>
      </c>
      <c r="S25" s="212">
        <f t="shared" si="24"/>
        <v>0.23403389830508475</v>
      </c>
      <c r="T25" s="97">
        <v>7386</v>
      </c>
      <c r="U25" s="187">
        <f t="shared" si="24"/>
        <v>0.25037288135593222</v>
      </c>
      <c r="V25" s="97">
        <v>6376</v>
      </c>
      <c r="W25" s="187">
        <f t="shared" ref="W25" si="62">IFERROR((V25/V26),"")</f>
        <v>0.21613559322033898</v>
      </c>
      <c r="X25" s="100">
        <f t="shared" si="29"/>
        <v>1074</v>
      </c>
      <c r="Y25" s="101">
        <f>H25+J25</f>
        <v>7978</v>
      </c>
      <c r="Z25" s="101">
        <f>H25+J25+L25</f>
        <v>15364</v>
      </c>
      <c r="AA25" s="102">
        <f>H25+J25+L25+N25</f>
        <v>21740</v>
      </c>
      <c r="AB25" s="103"/>
      <c r="AC25" s="101">
        <f>H25+R25</f>
        <v>7978</v>
      </c>
      <c r="AD25" s="101">
        <f>AC25+T25</f>
        <v>15364</v>
      </c>
      <c r="AE25" s="102">
        <f>AD25+V25</f>
        <v>21740</v>
      </c>
      <c r="AF25" s="65">
        <f t="shared" si="30"/>
        <v>1074</v>
      </c>
      <c r="AG25" s="187">
        <f>IFERROR((AF25/AF26),"")</f>
        <v>4.3752800749582432E-2</v>
      </c>
      <c r="AH25" s="120">
        <v>1167</v>
      </c>
      <c r="AI25" s="202">
        <f t="shared" ref="AI25" si="63">IFERROR((AH25/AH26),"")</f>
        <v>5.3139656664086335E-2</v>
      </c>
      <c r="AJ25" s="204">
        <f t="shared" ref="AJ25" si="64">IFERROR(AI25/AG25,0)</f>
        <v>1.21454297219118</v>
      </c>
      <c r="AK25" s="205" t="s">
        <v>122</v>
      </c>
      <c r="AL25" s="207" t="s">
        <v>123</v>
      </c>
      <c r="AM25" s="155" t="s">
        <v>80</v>
      </c>
      <c r="AN25" s="153">
        <v>1167</v>
      </c>
      <c r="AO25" s="155" t="s">
        <v>80</v>
      </c>
      <c r="AP25" s="26"/>
      <c r="AQ25" s="108"/>
      <c r="AR25" s="65">
        <f t="shared" si="32"/>
        <v>6904</v>
      </c>
      <c r="AS25" s="182">
        <f>IFERROR((AR25/AR26),"")</f>
        <v>0.23403389830508475</v>
      </c>
      <c r="AT25" s="66">
        <v>4668</v>
      </c>
      <c r="AU25" s="182">
        <f t="shared" ref="AU25" si="65">IFERROR((AT25/AT26),"")</f>
        <v>0.21356025253911612</v>
      </c>
      <c r="AV25" s="184">
        <f t="shared" ref="AV25" si="66">IFERROR(AU25/AS25,0)</f>
        <v>0.91251846029894634</v>
      </c>
      <c r="AW25" s="67">
        <f>AC25</f>
        <v>7978</v>
      </c>
      <c r="AX25" s="182">
        <f>IFERROR((AW25/AW26),"")</f>
        <v>0.27044067796610172</v>
      </c>
      <c r="AY25" s="72">
        <f>AH25+AT25</f>
        <v>5835</v>
      </c>
      <c r="AZ25" s="182">
        <f t="shared" ref="AZ25" si="67">IFERROR((AY25/AY26),"")</f>
        <v>0.26695031567389516</v>
      </c>
      <c r="BA25" s="184">
        <f t="shared" ref="BA25" si="68">IFERROR(AZ25/AX25,0)</f>
        <v>0.98709379698920863</v>
      </c>
      <c r="BB25" s="185" t="s">
        <v>124</v>
      </c>
      <c r="BC25" s="180" t="s">
        <v>125</v>
      </c>
      <c r="BD25" s="165"/>
      <c r="BE25" s="166">
        <v>4668</v>
      </c>
      <c r="BF25" s="167" t="s">
        <v>80</v>
      </c>
      <c r="BG25" s="75"/>
      <c r="BH25" s="26"/>
      <c r="BJ25" s="65">
        <f t="shared" si="35"/>
        <v>7386</v>
      </c>
      <c r="BK25" s="182">
        <f>IFERROR((BJ25/BJ26),"")</f>
        <v>0.25037288135593222</v>
      </c>
      <c r="BL25" s="66"/>
      <c r="BM25" s="182" t="str">
        <f t="shared" ref="BM25" si="69">IFERROR((BL25/BL26),"")</f>
        <v/>
      </c>
      <c r="BN25" s="184">
        <f t="shared" ref="BN25" si="70">IFERROR(BM25/BK25,0)</f>
        <v>0</v>
      </c>
      <c r="BO25" s="67">
        <f>AD25</f>
        <v>15364</v>
      </c>
      <c r="BP25" s="182">
        <f>IFERROR((BO25/BO26),"")</f>
        <v>0.52081355932203388</v>
      </c>
      <c r="BQ25" s="72">
        <f>AY25+BL25</f>
        <v>5835</v>
      </c>
      <c r="BR25" s="182" t="str">
        <f t="shared" ref="BR25" si="71">IFERROR((BQ25/BQ26),"")</f>
        <v/>
      </c>
      <c r="BS25" s="184">
        <f t="shared" ref="BS25" si="72">IFERROR(BR25/BP25,0)</f>
        <v>0</v>
      </c>
      <c r="BT25" s="185"/>
      <c r="BU25" s="180"/>
      <c r="BV25" s="75"/>
      <c r="BW25" s="75"/>
      <c r="BX25" s="75"/>
      <c r="BY25" s="26"/>
      <c r="BZ25" s="10"/>
      <c r="CA25" s="65">
        <f t="shared" si="38"/>
        <v>6376</v>
      </c>
      <c r="CB25" s="182">
        <f>IFERROR((CA25/CA26),"")</f>
        <v>0.21613559322033898</v>
      </c>
      <c r="CC25" s="122"/>
      <c r="CD25" s="182" t="str">
        <f t="shared" ref="CD25" si="73">IFERROR((CC25/CC26),"")</f>
        <v/>
      </c>
      <c r="CE25" s="184">
        <f t="shared" ref="CE25" si="74">IFERROR(CD25/CB25,0)</f>
        <v>0</v>
      </c>
      <c r="CF25" s="67">
        <f>AE25</f>
        <v>21740</v>
      </c>
      <c r="CG25" s="182">
        <f>IFERROR((CF25/CF26),"")</f>
        <v>0.73694915254237292</v>
      </c>
      <c r="CH25" s="132">
        <f>BQ25+CC25</f>
        <v>5835</v>
      </c>
      <c r="CI25" s="182" t="str">
        <f t="shared" ref="CI25" si="75">IFERROR((CH25/CH26),"")</f>
        <v/>
      </c>
      <c r="CJ25" s="184">
        <f t="shared" ref="CJ25" si="76">IFERROR(CI25/CG25,0)</f>
        <v>0</v>
      </c>
      <c r="CK25" s="185"/>
      <c r="CL25" s="180"/>
      <c r="CM25" s="28"/>
      <c r="CN25" s="75"/>
      <c r="CO25" s="75"/>
      <c r="CP25" s="75"/>
      <c r="CQ25" s="26"/>
    </row>
    <row r="26" spans="1:95" s="3" customFormat="1" ht="327.60000000000002" customHeight="1">
      <c r="A26" s="245"/>
      <c r="B26" s="218"/>
      <c r="C26" s="291"/>
      <c r="D26" s="199"/>
      <c r="E26" s="47" t="s">
        <v>126</v>
      </c>
      <c r="F26" s="201"/>
      <c r="G26" s="52" t="s">
        <v>127</v>
      </c>
      <c r="H26" s="98">
        <v>24547</v>
      </c>
      <c r="I26" s="188"/>
      <c r="J26" s="98">
        <v>29500</v>
      </c>
      <c r="K26" s="188"/>
      <c r="L26" s="98">
        <v>29500</v>
      </c>
      <c r="M26" s="188"/>
      <c r="N26" s="98">
        <v>29500</v>
      </c>
      <c r="O26" s="188"/>
      <c r="P26" s="139">
        <v>24547</v>
      </c>
      <c r="Q26" s="213"/>
      <c r="R26" s="139">
        <v>29500</v>
      </c>
      <c r="S26" s="213"/>
      <c r="T26" s="98">
        <v>29500</v>
      </c>
      <c r="U26" s="188"/>
      <c r="V26" s="98">
        <v>29500</v>
      </c>
      <c r="W26" s="188"/>
      <c r="X26" s="104">
        <f>H26</f>
        <v>24547</v>
      </c>
      <c r="Y26" s="105">
        <f>J26</f>
        <v>29500</v>
      </c>
      <c r="Z26" s="105">
        <f>L26</f>
        <v>29500</v>
      </c>
      <c r="AA26" s="106">
        <f>N26</f>
        <v>29500</v>
      </c>
      <c r="AB26" s="107"/>
      <c r="AC26" s="214" t="s">
        <v>79</v>
      </c>
      <c r="AD26" s="215"/>
      <c r="AE26" s="216"/>
      <c r="AF26" s="68">
        <f t="shared" si="30"/>
        <v>24547</v>
      </c>
      <c r="AG26" s="188"/>
      <c r="AH26" s="121">
        <v>21961</v>
      </c>
      <c r="AI26" s="203"/>
      <c r="AJ26" s="204"/>
      <c r="AK26" s="206"/>
      <c r="AL26" s="209"/>
      <c r="AM26" s="156" t="s">
        <v>128</v>
      </c>
      <c r="AN26" s="154">
        <v>21588</v>
      </c>
      <c r="AO26" s="156" t="s">
        <v>104</v>
      </c>
      <c r="AP26" s="27"/>
      <c r="AQ26" s="108"/>
      <c r="AR26" s="68">
        <f t="shared" si="32"/>
        <v>29500</v>
      </c>
      <c r="AS26" s="183"/>
      <c r="AT26" s="69">
        <v>21858</v>
      </c>
      <c r="AU26" s="183"/>
      <c r="AV26" s="184"/>
      <c r="AW26" s="70">
        <f>R26</f>
        <v>29500</v>
      </c>
      <c r="AX26" s="183"/>
      <c r="AY26" s="73">
        <f>AT26</f>
        <v>21858</v>
      </c>
      <c r="AZ26" s="183"/>
      <c r="BA26" s="184"/>
      <c r="BB26" s="186"/>
      <c r="BC26" s="181"/>
      <c r="BD26" s="165"/>
      <c r="BE26" s="166">
        <v>21264</v>
      </c>
      <c r="BF26" s="168" t="s">
        <v>104</v>
      </c>
      <c r="BG26" s="74"/>
      <c r="BH26" s="169" t="s">
        <v>129</v>
      </c>
      <c r="BJ26" s="68">
        <f t="shared" si="35"/>
        <v>29500</v>
      </c>
      <c r="BK26" s="183"/>
      <c r="BL26" s="69"/>
      <c r="BM26" s="183"/>
      <c r="BN26" s="184"/>
      <c r="BO26" s="70">
        <f>T26</f>
        <v>29500</v>
      </c>
      <c r="BP26" s="183"/>
      <c r="BQ26" s="73">
        <f>BL26</f>
        <v>0</v>
      </c>
      <c r="BR26" s="183"/>
      <c r="BS26" s="184"/>
      <c r="BT26" s="186"/>
      <c r="BU26" s="181"/>
      <c r="BV26" s="74"/>
      <c r="BW26" s="74"/>
      <c r="BX26" s="74"/>
      <c r="BY26" s="27"/>
      <c r="BZ26" s="10"/>
      <c r="CA26" s="68">
        <f t="shared" si="38"/>
        <v>29500</v>
      </c>
      <c r="CB26" s="183"/>
      <c r="CC26" s="121"/>
      <c r="CD26" s="183"/>
      <c r="CE26" s="184"/>
      <c r="CF26" s="70">
        <f>V26</f>
        <v>29500</v>
      </c>
      <c r="CG26" s="183"/>
      <c r="CH26" s="131">
        <f>CC26</f>
        <v>0</v>
      </c>
      <c r="CI26" s="183"/>
      <c r="CJ26" s="184"/>
      <c r="CK26" s="186"/>
      <c r="CL26" s="181"/>
      <c r="CM26" s="29"/>
      <c r="CN26" s="74"/>
      <c r="CO26" s="74"/>
      <c r="CP26" s="74"/>
      <c r="CQ26" s="27"/>
    </row>
    <row r="27" spans="1:95" s="3" customFormat="1" ht="163.9" customHeight="1">
      <c r="A27" s="252" t="s">
        <v>130</v>
      </c>
      <c r="B27" s="217">
        <v>8</v>
      </c>
      <c r="C27" s="219" t="s">
        <v>131</v>
      </c>
      <c r="D27" s="221" t="s">
        <v>132</v>
      </c>
      <c r="E27" s="160" t="s">
        <v>133</v>
      </c>
      <c r="F27" s="200" t="s">
        <v>57</v>
      </c>
      <c r="G27" s="51" t="s">
        <v>134</v>
      </c>
      <c r="H27" s="97">
        <v>19545</v>
      </c>
      <c r="I27" s="187">
        <f t="shared" si="24"/>
        <v>0.87645739910313902</v>
      </c>
      <c r="J27" s="97">
        <v>21150</v>
      </c>
      <c r="K27" s="187">
        <f t="shared" ref="K27" si="77">IFERROR((J27/J28),"")</f>
        <v>0.9</v>
      </c>
      <c r="L27" s="97">
        <v>22320</v>
      </c>
      <c r="M27" s="187">
        <f t="shared" ref="M27" si="78">IFERROR((L27/L28),"")</f>
        <v>0.9</v>
      </c>
      <c r="N27" s="97">
        <v>23355</v>
      </c>
      <c r="O27" s="187">
        <f t="shared" ref="O27" si="79">IFERROR((N27/N28),"")</f>
        <v>0.9</v>
      </c>
      <c r="P27" s="138">
        <v>19545</v>
      </c>
      <c r="Q27" s="212">
        <f t="shared" si="24"/>
        <v>0.87645739910313902</v>
      </c>
      <c r="R27" s="138">
        <v>21150</v>
      </c>
      <c r="S27" s="212">
        <f t="shared" si="24"/>
        <v>0.9</v>
      </c>
      <c r="T27" s="163">
        <v>15150</v>
      </c>
      <c r="U27" s="187">
        <f t="shared" si="24"/>
        <v>0.69495412844036697</v>
      </c>
      <c r="V27" s="163">
        <v>16500</v>
      </c>
      <c r="W27" s="187">
        <f t="shared" ref="W27" si="80">IFERROR((V27/V28),"")</f>
        <v>0.73333333333333328</v>
      </c>
      <c r="X27" s="100">
        <f t="shared" ref="X27:X28" si="81">H27</f>
        <v>19545</v>
      </c>
      <c r="Y27" s="101">
        <f t="shared" ref="Y27:Y28" si="82">J27</f>
        <v>21150</v>
      </c>
      <c r="Z27" s="101">
        <f t="shared" ref="Z27:Z28" si="83">L27</f>
        <v>22320</v>
      </c>
      <c r="AA27" s="102">
        <f t="shared" ref="AA27:AA28" si="84">N27</f>
        <v>23355</v>
      </c>
      <c r="AB27" s="103"/>
      <c r="AC27" s="292" t="s">
        <v>79</v>
      </c>
      <c r="AD27" s="293"/>
      <c r="AE27" s="294"/>
      <c r="AF27" s="65">
        <f t="shared" si="30"/>
        <v>19545</v>
      </c>
      <c r="AG27" s="210">
        <f>IFERROR((AF27/AF28),"")/100</f>
        <v>8.7645739910313901E-3</v>
      </c>
      <c r="AH27" s="122">
        <v>17808</v>
      </c>
      <c r="AI27" s="210">
        <f>IFERROR((AH27/AH28),"")/100</f>
        <v>8.2490272373540851E-3</v>
      </c>
      <c r="AJ27" s="204">
        <f t="shared" ref="AJ27" si="85">IFERROR(AI27/AG27,0)</f>
        <v>0.94117834429775438</v>
      </c>
      <c r="AK27" s="205" t="s">
        <v>135</v>
      </c>
      <c r="AL27" s="207" t="s">
        <v>136</v>
      </c>
      <c r="AM27" s="155" t="s">
        <v>137</v>
      </c>
      <c r="AN27" s="153">
        <v>17808</v>
      </c>
      <c r="AO27" s="155" t="s">
        <v>80</v>
      </c>
      <c r="AP27" s="26"/>
      <c r="AQ27" s="108"/>
      <c r="AR27" s="65">
        <f t="shared" si="32"/>
        <v>21150</v>
      </c>
      <c r="AS27" s="182">
        <f>IFERROR((AR27/AR28),"")</f>
        <v>0.9</v>
      </c>
      <c r="AT27" s="66">
        <v>10758</v>
      </c>
      <c r="AU27" s="182">
        <f t="shared" ref="AU27" si="86">IFERROR((AT27/AT28),"")</f>
        <v>0.50547385237043652</v>
      </c>
      <c r="AV27" s="184">
        <f t="shared" ref="AV27" si="87">IFERROR(AU27/AS27,0)</f>
        <v>0.56163761374492949</v>
      </c>
      <c r="AW27" s="67">
        <f>R27</f>
        <v>21150</v>
      </c>
      <c r="AX27" s="182">
        <f>IFERROR((AW27/AW28),"")</f>
        <v>0.9</v>
      </c>
      <c r="AY27" s="72">
        <f>AT27</f>
        <v>10758</v>
      </c>
      <c r="AZ27" s="182">
        <f t="shared" ref="AZ27" si="88">IFERROR((AY27/AY28),"")</f>
        <v>0.50547385237043652</v>
      </c>
      <c r="BA27" s="184">
        <f t="shared" ref="BA27" si="89">IFERROR(AZ27/AX27,0)</f>
        <v>0.56163761374492949</v>
      </c>
      <c r="BB27" s="185" t="s">
        <v>138</v>
      </c>
      <c r="BC27" s="180" t="s">
        <v>139</v>
      </c>
      <c r="BD27" s="165"/>
      <c r="BE27" s="166">
        <v>10758</v>
      </c>
      <c r="BF27" s="167" t="s">
        <v>140</v>
      </c>
      <c r="BG27" s="75"/>
      <c r="BH27" s="170" t="s">
        <v>141</v>
      </c>
      <c r="BJ27" s="65">
        <f t="shared" si="35"/>
        <v>15150</v>
      </c>
      <c r="BK27" s="182">
        <f>IFERROR((BJ27/BJ28),"")</f>
        <v>0.69495412844036697</v>
      </c>
      <c r="BL27" s="66"/>
      <c r="BM27" s="182" t="str">
        <f t="shared" ref="BM27" si="90">IFERROR((BL27/BL28),"")</f>
        <v/>
      </c>
      <c r="BN27" s="184">
        <f t="shared" ref="BN27" si="91">IFERROR(BM27/BK27,0)</f>
        <v>0</v>
      </c>
      <c r="BO27" s="67">
        <f>T27</f>
        <v>15150</v>
      </c>
      <c r="BP27" s="182">
        <f>IFERROR((BO27/BO28),"")</f>
        <v>0.69495412844036697</v>
      </c>
      <c r="BQ27" s="72">
        <f>BL27</f>
        <v>0</v>
      </c>
      <c r="BR27" s="182" t="str">
        <f t="shared" ref="BR27" si="92">IFERROR((BQ27/BQ28),"")</f>
        <v/>
      </c>
      <c r="BS27" s="184">
        <f t="shared" ref="BS27" si="93">IFERROR(BR27/BP27,0)</f>
        <v>0</v>
      </c>
      <c r="BT27" s="185"/>
      <c r="BU27" s="180"/>
      <c r="BV27" s="75"/>
      <c r="BW27" s="75"/>
      <c r="BX27" s="75"/>
      <c r="BY27" s="26"/>
      <c r="BZ27" s="10"/>
      <c r="CA27" s="65">
        <f t="shared" si="38"/>
        <v>16500</v>
      </c>
      <c r="CB27" s="182">
        <f>IFERROR((CA27/CA28),"")</f>
        <v>0.73333333333333328</v>
      </c>
      <c r="CC27" s="122"/>
      <c r="CD27" s="182" t="str">
        <f t="shared" ref="CD27" si="94">IFERROR((CC27/CC28),"")</f>
        <v/>
      </c>
      <c r="CE27" s="184">
        <f t="shared" ref="CE27" si="95">IFERROR(CD27/CB27,0)</f>
        <v>0</v>
      </c>
      <c r="CF27" s="67">
        <f>V27</f>
        <v>16500</v>
      </c>
      <c r="CG27" s="182">
        <f>IFERROR((CF27/CF28),"")</f>
        <v>0.73333333333333328</v>
      </c>
      <c r="CH27" s="132">
        <f>CC27</f>
        <v>0</v>
      </c>
      <c r="CI27" s="182" t="str">
        <f t="shared" ref="CI27" si="96">IFERROR((CH27/CH28),"")</f>
        <v/>
      </c>
      <c r="CJ27" s="184">
        <f t="shared" ref="CJ27" si="97">IFERROR(CI27/CG27,0)</f>
        <v>0</v>
      </c>
      <c r="CK27" s="185"/>
      <c r="CL27" s="180"/>
      <c r="CM27" s="24"/>
      <c r="CN27" s="75"/>
      <c r="CO27" s="75"/>
      <c r="CP27" s="75"/>
      <c r="CQ27" s="26"/>
    </row>
    <row r="28" spans="1:95" s="3" customFormat="1" ht="340.5" customHeight="1">
      <c r="A28" s="245"/>
      <c r="B28" s="218"/>
      <c r="C28" s="220"/>
      <c r="D28" s="222"/>
      <c r="E28" s="161" t="s">
        <v>142</v>
      </c>
      <c r="F28" s="201"/>
      <c r="G28" s="54" t="s">
        <v>143</v>
      </c>
      <c r="H28" s="98">
        <v>22300</v>
      </c>
      <c r="I28" s="188"/>
      <c r="J28" s="98">
        <v>23500</v>
      </c>
      <c r="K28" s="188"/>
      <c r="L28" s="98">
        <v>24800</v>
      </c>
      <c r="M28" s="188"/>
      <c r="N28" s="98">
        <v>25950</v>
      </c>
      <c r="O28" s="188"/>
      <c r="P28" s="139">
        <v>22300</v>
      </c>
      <c r="Q28" s="213"/>
      <c r="R28" s="139">
        <v>23500</v>
      </c>
      <c r="S28" s="213"/>
      <c r="T28" s="164">
        <v>21800</v>
      </c>
      <c r="U28" s="188"/>
      <c r="V28" s="164">
        <v>22500</v>
      </c>
      <c r="W28" s="188"/>
      <c r="X28" s="104">
        <f t="shared" si="81"/>
        <v>22300</v>
      </c>
      <c r="Y28" s="105">
        <f t="shared" si="82"/>
        <v>23500</v>
      </c>
      <c r="Z28" s="105">
        <f t="shared" si="83"/>
        <v>24800</v>
      </c>
      <c r="AA28" s="106">
        <f t="shared" si="84"/>
        <v>25950</v>
      </c>
      <c r="AB28" s="107"/>
      <c r="AC28" s="214" t="s">
        <v>79</v>
      </c>
      <c r="AD28" s="215"/>
      <c r="AE28" s="216"/>
      <c r="AF28" s="68">
        <f t="shared" si="30"/>
        <v>22300</v>
      </c>
      <c r="AG28" s="211"/>
      <c r="AH28" s="121">
        <v>21588</v>
      </c>
      <c r="AI28" s="211"/>
      <c r="AJ28" s="204"/>
      <c r="AK28" s="206"/>
      <c r="AL28" s="209"/>
      <c r="AM28" s="156" t="s">
        <v>137</v>
      </c>
      <c r="AN28" s="154">
        <v>21588</v>
      </c>
      <c r="AO28" s="156" t="s">
        <v>80</v>
      </c>
      <c r="AP28" s="27"/>
      <c r="AQ28" s="108"/>
      <c r="AR28" s="68">
        <f t="shared" si="32"/>
        <v>23500</v>
      </c>
      <c r="AS28" s="183"/>
      <c r="AT28" s="69">
        <v>21283</v>
      </c>
      <c r="AU28" s="183"/>
      <c r="AV28" s="184"/>
      <c r="AW28" s="70">
        <f>R28</f>
        <v>23500</v>
      </c>
      <c r="AX28" s="183"/>
      <c r="AY28" s="73">
        <f>AT28</f>
        <v>21283</v>
      </c>
      <c r="AZ28" s="183"/>
      <c r="BA28" s="184"/>
      <c r="BB28" s="186"/>
      <c r="BC28" s="181"/>
      <c r="BD28" s="165"/>
      <c r="BE28" s="166">
        <v>21283</v>
      </c>
      <c r="BF28" s="168" t="s">
        <v>80</v>
      </c>
      <c r="BG28" s="74"/>
      <c r="BH28" s="169" t="s">
        <v>141</v>
      </c>
      <c r="BJ28" s="68">
        <f t="shared" si="35"/>
        <v>21800</v>
      </c>
      <c r="BK28" s="183"/>
      <c r="BL28" s="69"/>
      <c r="BM28" s="183"/>
      <c r="BN28" s="184"/>
      <c r="BO28" s="70">
        <f>T28</f>
        <v>21800</v>
      </c>
      <c r="BP28" s="183"/>
      <c r="BQ28" s="73">
        <f>BL28</f>
        <v>0</v>
      </c>
      <c r="BR28" s="183"/>
      <c r="BS28" s="184"/>
      <c r="BT28" s="186"/>
      <c r="BU28" s="181"/>
      <c r="BV28" s="74"/>
      <c r="BW28" s="74"/>
      <c r="BX28" s="74"/>
      <c r="BY28" s="27"/>
      <c r="BZ28" s="10"/>
      <c r="CA28" s="68">
        <f t="shared" si="38"/>
        <v>22500</v>
      </c>
      <c r="CB28" s="183"/>
      <c r="CC28" s="121"/>
      <c r="CD28" s="183"/>
      <c r="CE28" s="184"/>
      <c r="CF28" s="70">
        <f>V28</f>
        <v>22500</v>
      </c>
      <c r="CG28" s="183"/>
      <c r="CH28" s="131">
        <f>CC28</f>
        <v>0</v>
      </c>
      <c r="CI28" s="183"/>
      <c r="CJ28" s="184"/>
      <c r="CK28" s="186"/>
      <c r="CL28" s="193"/>
      <c r="CM28" s="29"/>
      <c r="CN28" s="74"/>
      <c r="CO28" s="74"/>
      <c r="CP28" s="74"/>
      <c r="CQ28" s="27"/>
    </row>
    <row r="29" spans="1:95" s="3" customFormat="1" ht="213.75" customHeight="1">
      <c r="A29" s="245"/>
      <c r="B29" s="217">
        <v>9</v>
      </c>
      <c r="C29" s="219" t="s">
        <v>144</v>
      </c>
      <c r="D29" s="221" t="s">
        <v>145</v>
      </c>
      <c r="E29" s="160" t="s">
        <v>146</v>
      </c>
      <c r="F29" s="200" t="s">
        <v>57</v>
      </c>
      <c r="G29" s="51" t="s">
        <v>147</v>
      </c>
      <c r="H29" s="97">
        <v>0</v>
      </c>
      <c r="I29" s="187" t="str">
        <f t="shared" si="24"/>
        <v/>
      </c>
      <c r="J29" s="97">
        <v>0</v>
      </c>
      <c r="K29" s="187" t="str">
        <f t="shared" ref="K29" si="98">IFERROR((J29/J30),"")</f>
        <v/>
      </c>
      <c r="L29" s="97">
        <v>0</v>
      </c>
      <c r="M29" s="187" t="str">
        <f t="shared" ref="M29" si="99">IFERROR((L29/L30),"")</f>
        <v/>
      </c>
      <c r="N29" s="97">
        <v>0</v>
      </c>
      <c r="O29" s="187" t="str">
        <f t="shared" ref="O29" si="100">IFERROR((N29/N30),"")</f>
        <v/>
      </c>
      <c r="P29" s="138">
        <v>0</v>
      </c>
      <c r="Q29" s="212" t="str">
        <f t="shared" si="24"/>
        <v/>
      </c>
      <c r="R29" s="138">
        <v>0</v>
      </c>
      <c r="S29" s="212" t="str">
        <f t="shared" si="24"/>
        <v/>
      </c>
      <c r="T29" s="163">
        <v>155</v>
      </c>
      <c r="U29" s="187">
        <f t="shared" si="24"/>
        <v>7.1100917431192664E-3</v>
      </c>
      <c r="V29" s="163">
        <v>160</v>
      </c>
      <c r="W29" s="187">
        <f t="shared" ref="W29" si="101">IFERROR((V29/V30),"")</f>
        <v>7.1111111111111115E-3</v>
      </c>
      <c r="X29" s="100">
        <f t="shared" ref="X29:X32" si="102">H29</f>
        <v>0</v>
      </c>
      <c r="Y29" s="101">
        <f t="shared" ref="Y29:Y32" si="103">J29</f>
        <v>0</v>
      </c>
      <c r="Z29" s="101">
        <f t="shared" ref="Z29:Z32" si="104">L29</f>
        <v>0</v>
      </c>
      <c r="AA29" s="102">
        <f t="shared" ref="AA29:AA32" si="105">N29</f>
        <v>0</v>
      </c>
      <c r="AB29" s="103"/>
      <c r="AC29" s="101">
        <f>H29+R29</f>
        <v>0</v>
      </c>
      <c r="AD29" s="101">
        <f>T29</f>
        <v>155</v>
      </c>
      <c r="AE29" s="102">
        <f>V29</f>
        <v>160</v>
      </c>
      <c r="AF29" s="65">
        <f t="shared" si="30"/>
        <v>0</v>
      </c>
      <c r="AG29" s="187" t="str">
        <f>IFERROR((AF29/AF30),"")</f>
        <v/>
      </c>
      <c r="AH29" s="120">
        <v>0</v>
      </c>
      <c r="AI29" s="202" t="str">
        <f t="shared" ref="AI29" si="106">IFERROR((AH29/AH30),"")</f>
        <v/>
      </c>
      <c r="AJ29" s="204">
        <f t="shared" ref="AJ29" si="107">IFERROR(AI29/AG29,0)</f>
        <v>0</v>
      </c>
      <c r="AK29" s="205"/>
      <c r="AL29" s="207"/>
      <c r="AM29" s="174" t="s">
        <v>148</v>
      </c>
      <c r="AN29" s="174" t="s">
        <v>148</v>
      </c>
      <c r="AO29" s="174" t="s">
        <v>148</v>
      </c>
      <c r="AP29" s="223" t="s">
        <v>149</v>
      </c>
      <c r="AQ29" s="108"/>
      <c r="AR29" s="65">
        <f t="shared" si="32"/>
        <v>0</v>
      </c>
      <c r="AS29" s="182" t="str">
        <f>IFERROR((AR29/AR30),"")</f>
        <v/>
      </c>
      <c r="AT29" s="66">
        <v>152</v>
      </c>
      <c r="AU29" s="182">
        <f t="shared" ref="AU29" si="108">IFERROR((AT29/AT30),"")</f>
        <v>7.1418503030587794E-3</v>
      </c>
      <c r="AV29" s="184">
        <f t="shared" ref="AV29" si="109">IFERROR(AU29/AS29,0)</f>
        <v>0</v>
      </c>
      <c r="AW29" s="67">
        <f>AC29</f>
        <v>0</v>
      </c>
      <c r="AX29" s="182" t="str">
        <f>IFERROR((AW29/AW30),"")</f>
        <v/>
      </c>
      <c r="AY29" s="72">
        <f>AH29+AT29</f>
        <v>152</v>
      </c>
      <c r="AZ29" s="182">
        <f t="shared" ref="AZ29" si="110">IFERROR((AY29/AY30),"")</f>
        <v>7.1418503030587794E-3</v>
      </c>
      <c r="BA29" s="184">
        <f t="shared" ref="BA29" si="111">IFERROR(AZ29/AX29,0)</f>
        <v>0</v>
      </c>
      <c r="BB29" s="185" t="s">
        <v>150</v>
      </c>
      <c r="BC29" s="180" t="s">
        <v>151</v>
      </c>
      <c r="BD29" s="165"/>
      <c r="BE29" s="166">
        <v>6</v>
      </c>
      <c r="BF29" s="167" t="s">
        <v>104</v>
      </c>
      <c r="BG29" s="75"/>
      <c r="BH29" s="170" t="s">
        <v>152</v>
      </c>
      <c r="BJ29" s="65">
        <f t="shared" si="35"/>
        <v>155</v>
      </c>
      <c r="BK29" s="182">
        <f>IFERROR((BJ29/BJ30),"")</f>
        <v>7.1100917431192664E-3</v>
      </c>
      <c r="BL29" s="66"/>
      <c r="BM29" s="182" t="str">
        <f t="shared" ref="BM29" si="112">IFERROR((BL29/BL30),"")</f>
        <v/>
      </c>
      <c r="BN29" s="184">
        <f t="shared" ref="BN29" si="113">IFERROR(BM29/BK29,0)</f>
        <v>0</v>
      </c>
      <c r="BO29" s="67">
        <f>AD29</f>
        <v>155</v>
      </c>
      <c r="BP29" s="182">
        <f>IFERROR((BO29/BO30),"")</f>
        <v>7.1100917431192664E-3</v>
      </c>
      <c r="BQ29" s="72">
        <f>AY29+BL29</f>
        <v>152</v>
      </c>
      <c r="BR29" s="182">
        <f t="shared" ref="BR29" si="114">IFERROR((BQ29/BQ30),"")</f>
        <v>7.1418503030587794E-3</v>
      </c>
      <c r="BS29" s="184">
        <f t="shared" ref="BS29" si="115">IFERROR(BR29/BP29,0)</f>
        <v>1.0044666877850412</v>
      </c>
      <c r="BT29" s="185"/>
      <c r="BU29" s="180"/>
      <c r="BV29" s="75"/>
      <c r="BW29" s="75"/>
      <c r="BX29" s="75"/>
      <c r="BY29" s="26"/>
      <c r="BZ29" s="10"/>
      <c r="CA29" s="65">
        <f t="shared" si="38"/>
        <v>160</v>
      </c>
      <c r="CB29" s="182">
        <f>IFERROR((CA29/CA30),"")</f>
        <v>7.1111111111111115E-3</v>
      </c>
      <c r="CC29" s="120"/>
      <c r="CD29" s="182" t="str">
        <f t="shared" ref="CD29" si="116">IFERROR((CC29/CC30),"")</f>
        <v/>
      </c>
      <c r="CE29" s="184">
        <f t="shared" ref="CE29" si="117">IFERROR(CD29/CB29,0)</f>
        <v>0</v>
      </c>
      <c r="CF29" s="67">
        <f>AE29</f>
        <v>160</v>
      </c>
      <c r="CG29" s="182">
        <f>IFERROR((CF29/CF30),"")</f>
        <v>7.1111111111111115E-3</v>
      </c>
      <c r="CH29" s="132">
        <f>BQ29+CC29</f>
        <v>152</v>
      </c>
      <c r="CI29" s="182">
        <f t="shared" ref="CI29" si="118">IFERROR((CH29/CH30),"")</f>
        <v>7.1418503030587794E-3</v>
      </c>
      <c r="CJ29" s="184">
        <f t="shared" ref="CJ29" si="119">IFERROR(CI29/CG29,0)</f>
        <v>1.0043226988676408</v>
      </c>
      <c r="CK29" s="185"/>
      <c r="CL29" s="180"/>
      <c r="CM29" s="24"/>
      <c r="CN29" s="75"/>
      <c r="CO29" s="75"/>
      <c r="CP29" s="75"/>
      <c r="CQ29" s="26"/>
    </row>
    <row r="30" spans="1:95" s="3" customFormat="1" ht="264" customHeight="1">
      <c r="A30" s="245"/>
      <c r="B30" s="218"/>
      <c r="C30" s="220"/>
      <c r="D30" s="222"/>
      <c r="E30" s="161" t="s">
        <v>142</v>
      </c>
      <c r="F30" s="201"/>
      <c r="G30" s="54" t="s">
        <v>143</v>
      </c>
      <c r="H30" s="98">
        <v>0</v>
      </c>
      <c r="I30" s="188"/>
      <c r="J30" s="98">
        <v>0</v>
      </c>
      <c r="K30" s="188"/>
      <c r="L30" s="98">
        <v>0</v>
      </c>
      <c r="M30" s="188"/>
      <c r="N30" s="98">
        <v>0</v>
      </c>
      <c r="O30" s="188"/>
      <c r="P30" s="139">
        <v>0</v>
      </c>
      <c r="Q30" s="213"/>
      <c r="R30" s="139">
        <v>0</v>
      </c>
      <c r="S30" s="213"/>
      <c r="T30" s="164">
        <v>21800</v>
      </c>
      <c r="U30" s="188"/>
      <c r="V30" s="164">
        <v>22500</v>
      </c>
      <c r="W30" s="188"/>
      <c r="X30" s="104">
        <f t="shared" si="102"/>
        <v>0</v>
      </c>
      <c r="Y30" s="105">
        <f t="shared" si="103"/>
        <v>0</v>
      </c>
      <c r="Z30" s="105">
        <f t="shared" si="104"/>
        <v>0</v>
      </c>
      <c r="AA30" s="106">
        <f t="shared" si="105"/>
        <v>0</v>
      </c>
      <c r="AB30" s="107"/>
      <c r="AC30" s="105">
        <f>H30+R30</f>
        <v>0</v>
      </c>
      <c r="AD30" s="105">
        <f>T30</f>
        <v>21800</v>
      </c>
      <c r="AE30" s="106">
        <f>V30</f>
        <v>22500</v>
      </c>
      <c r="AF30" s="68">
        <f t="shared" si="30"/>
        <v>0</v>
      </c>
      <c r="AG30" s="188"/>
      <c r="AH30" s="121">
        <v>0</v>
      </c>
      <c r="AI30" s="203"/>
      <c r="AJ30" s="204"/>
      <c r="AK30" s="206"/>
      <c r="AL30" s="209"/>
      <c r="AM30" s="175"/>
      <c r="AN30" s="175"/>
      <c r="AO30" s="175"/>
      <c r="AP30" s="224"/>
      <c r="AQ30" s="108"/>
      <c r="AR30" s="68">
        <f t="shared" si="32"/>
        <v>0</v>
      </c>
      <c r="AS30" s="183"/>
      <c r="AT30" s="69">
        <v>21283</v>
      </c>
      <c r="AU30" s="183"/>
      <c r="AV30" s="184"/>
      <c r="AW30" s="70">
        <f>AC30</f>
        <v>0</v>
      </c>
      <c r="AX30" s="183"/>
      <c r="AY30" s="73">
        <f>AH30+AT30</f>
        <v>21283</v>
      </c>
      <c r="AZ30" s="183"/>
      <c r="BA30" s="184"/>
      <c r="BB30" s="186"/>
      <c r="BC30" s="181"/>
      <c r="BD30" s="165"/>
      <c r="BE30" s="166">
        <v>21283</v>
      </c>
      <c r="BF30" s="168" t="s">
        <v>80</v>
      </c>
      <c r="BG30" s="74"/>
      <c r="BH30" s="169" t="s">
        <v>141</v>
      </c>
      <c r="BJ30" s="68">
        <f t="shared" si="35"/>
        <v>21800</v>
      </c>
      <c r="BK30" s="183"/>
      <c r="BL30" s="69"/>
      <c r="BM30" s="183"/>
      <c r="BN30" s="184"/>
      <c r="BO30" s="70">
        <f>AD30</f>
        <v>21800</v>
      </c>
      <c r="BP30" s="183"/>
      <c r="BQ30" s="73">
        <f>AY30+BL30</f>
        <v>21283</v>
      </c>
      <c r="BR30" s="183"/>
      <c r="BS30" s="184"/>
      <c r="BT30" s="186"/>
      <c r="BU30" s="181"/>
      <c r="BV30" s="74"/>
      <c r="BW30" s="74"/>
      <c r="BX30" s="74"/>
      <c r="BY30" s="27"/>
      <c r="BZ30" s="10"/>
      <c r="CA30" s="68">
        <f t="shared" si="38"/>
        <v>22500</v>
      </c>
      <c r="CB30" s="183"/>
      <c r="CC30" s="121"/>
      <c r="CD30" s="183"/>
      <c r="CE30" s="184"/>
      <c r="CF30" s="70">
        <f>AE30</f>
        <v>22500</v>
      </c>
      <c r="CG30" s="183"/>
      <c r="CH30" s="131">
        <f>BQ30+CC30</f>
        <v>21283</v>
      </c>
      <c r="CI30" s="183"/>
      <c r="CJ30" s="184"/>
      <c r="CK30" s="186"/>
      <c r="CL30" s="181"/>
      <c r="CM30" s="29"/>
      <c r="CN30" s="74"/>
      <c r="CO30" s="74"/>
      <c r="CP30" s="74"/>
      <c r="CQ30" s="27"/>
    </row>
    <row r="31" spans="1:95" s="3" customFormat="1" ht="231" customHeight="1">
      <c r="A31" s="245"/>
      <c r="B31" s="217">
        <v>10</v>
      </c>
      <c r="C31" s="219" t="s">
        <v>153</v>
      </c>
      <c r="D31" s="221" t="s">
        <v>154</v>
      </c>
      <c r="E31" s="162" t="s">
        <v>155</v>
      </c>
      <c r="F31" s="200" t="s">
        <v>57</v>
      </c>
      <c r="G31" s="51" t="s">
        <v>155</v>
      </c>
      <c r="H31" s="97">
        <v>0</v>
      </c>
      <c r="I31" s="187" t="str">
        <f t="shared" si="24"/>
        <v/>
      </c>
      <c r="J31" s="97">
        <v>0</v>
      </c>
      <c r="K31" s="187" t="str">
        <f t="shared" ref="K31" si="120">IFERROR((J31/J32),"")</f>
        <v/>
      </c>
      <c r="L31" s="97">
        <v>0</v>
      </c>
      <c r="M31" s="187" t="str">
        <f t="shared" ref="M31" si="121">IFERROR((L31/L32),"")</f>
        <v/>
      </c>
      <c r="N31" s="97">
        <v>0</v>
      </c>
      <c r="O31" s="187" t="str">
        <f t="shared" ref="O31" si="122">IFERROR((N31/N32),"")</f>
        <v/>
      </c>
      <c r="P31" s="138">
        <v>0</v>
      </c>
      <c r="Q31" s="212" t="str">
        <f t="shared" si="24"/>
        <v/>
      </c>
      <c r="R31" s="138">
        <v>0</v>
      </c>
      <c r="S31" s="212" t="str">
        <f t="shared" si="24"/>
        <v/>
      </c>
      <c r="T31" s="163">
        <v>500</v>
      </c>
      <c r="U31" s="187">
        <f t="shared" si="24"/>
        <v>0.96153846153846156</v>
      </c>
      <c r="V31" s="163">
        <v>520</v>
      </c>
      <c r="W31" s="187">
        <f t="shared" ref="W31" si="123">IFERROR((V31/V32),"")</f>
        <v>1</v>
      </c>
      <c r="X31" s="100">
        <f t="shared" si="102"/>
        <v>0</v>
      </c>
      <c r="Y31" s="101">
        <f t="shared" si="103"/>
        <v>0</v>
      </c>
      <c r="Z31" s="101">
        <f t="shared" si="104"/>
        <v>0</v>
      </c>
      <c r="AA31" s="102">
        <f t="shared" si="105"/>
        <v>0</v>
      </c>
      <c r="AB31" s="103"/>
      <c r="AC31" s="295" t="s">
        <v>156</v>
      </c>
      <c r="AD31" s="296"/>
      <c r="AE31" s="297"/>
      <c r="AF31" s="65">
        <f t="shared" si="30"/>
        <v>0</v>
      </c>
      <c r="AG31" s="187" t="str">
        <f>IFERROR((AF31/AF32),"")</f>
        <v/>
      </c>
      <c r="AH31" s="120">
        <v>0</v>
      </c>
      <c r="AI31" s="202" t="str">
        <f t="shared" ref="AI31" si="124">IFERROR((AH31/AH32),"")</f>
        <v/>
      </c>
      <c r="AJ31" s="204">
        <f t="shared" ref="AJ31" si="125">IFERROR(AI31/AG31,0)</f>
        <v>0</v>
      </c>
      <c r="AK31" s="205"/>
      <c r="AL31" s="207"/>
      <c r="AM31" s="174" t="s">
        <v>148</v>
      </c>
      <c r="AN31" s="174" t="s">
        <v>148</v>
      </c>
      <c r="AO31" s="174" t="s">
        <v>148</v>
      </c>
      <c r="AP31" s="26"/>
      <c r="AQ31" s="108"/>
      <c r="AR31" s="65">
        <f t="shared" si="32"/>
        <v>0</v>
      </c>
      <c r="AS31" s="182" t="str">
        <f>IFERROR((AR31/AR32),"")</f>
        <v/>
      </c>
      <c r="AT31" s="66">
        <v>321</v>
      </c>
      <c r="AU31" s="182">
        <f t="shared" ref="AU31" si="126">IFERROR((AT31/AT32),"")</f>
        <v>0.91977077363896853</v>
      </c>
      <c r="AV31" s="184">
        <f t="shared" ref="AV31" si="127">IFERROR(AU31/AS31,0)</f>
        <v>0</v>
      </c>
      <c r="AW31" s="67">
        <f>R31</f>
        <v>0</v>
      </c>
      <c r="AX31" s="182" t="str">
        <f>IFERROR((AW31/AW32),"")</f>
        <v/>
      </c>
      <c r="AY31" s="72">
        <f>AT31</f>
        <v>321</v>
      </c>
      <c r="AZ31" s="182">
        <f t="shared" ref="AZ31" si="128">IFERROR((AY31/AY32),"")</f>
        <v>0.91977077363896853</v>
      </c>
      <c r="BA31" s="184">
        <f t="shared" ref="BA31" si="129">IFERROR(AZ31/AX31,0)</f>
        <v>0</v>
      </c>
      <c r="BB31" s="185" t="s">
        <v>157</v>
      </c>
      <c r="BC31" s="180" t="s">
        <v>158</v>
      </c>
      <c r="BD31" s="165"/>
      <c r="BE31" s="166">
        <v>327</v>
      </c>
      <c r="BF31" s="167" t="s">
        <v>104</v>
      </c>
      <c r="BG31" s="75"/>
      <c r="BH31" s="26"/>
      <c r="BJ31" s="65">
        <f t="shared" si="35"/>
        <v>500</v>
      </c>
      <c r="BK31" s="182">
        <f>IFERROR((BJ31/BJ32),"")</f>
        <v>0.96153846153846156</v>
      </c>
      <c r="BL31" s="66"/>
      <c r="BM31" s="182" t="str">
        <f t="shared" ref="BM31" si="130">IFERROR((BL31/BL32),"")</f>
        <v/>
      </c>
      <c r="BN31" s="184">
        <f t="shared" ref="BN31" si="131">IFERROR(BM31/BK31,0)</f>
        <v>0</v>
      </c>
      <c r="BO31" s="67">
        <f>T31</f>
        <v>500</v>
      </c>
      <c r="BP31" s="182">
        <f>IFERROR((BO31/BO32),"")</f>
        <v>0.96153846153846156</v>
      </c>
      <c r="BQ31" s="72">
        <f>BL31</f>
        <v>0</v>
      </c>
      <c r="BR31" s="182" t="str">
        <f t="shared" ref="BR31" si="132">IFERROR((BQ31/BQ32),"")</f>
        <v/>
      </c>
      <c r="BS31" s="184">
        <f t="shared" ref="BS31" si="133">IFERROR(BR31/BP31,0)</f>
        <v>0</v>
      </c>
      <c r="BT31" s="185"/>
      <c r="BU31" s="180"/>
      <c r="BV31" s="75"/>
      <c r="BW31" s="75"/>
      <c r="BX31" s="75"/>
      <c r="BY31" s="26"/>
      <c r="BZ31" s="10"/>
      <c r="CA31" s="65">
        <f t="shared" si="38"/>
        <v>520</v>
      </c>
      <c r="CB31" s="182">
        <f>IFERROR((CA31/CA32),"")</f>
        <v>1</v>
      </c>
      <c r="CC31" s="120"/>
      <c r="CD31" s="182" t="str">
        <f t="shared" ref="CD31" si="134">IFERROR((CC31/CC32),"")</f>
        <v/>
      </c>
      <c r="CE31" s="184">
        <f t="shared" ref="CE31" si="135">IFERROR(CD31/CB31,0)</f>
        <v>0</v>
      </c>
      <c r="CF31" s="67">
        <f>V31</f>
        <v>520</v>
      </c>
      <c r="CG31" s="182">
        <f>IFERROR((CF31/CF32),"")</f>
        <v>1</v>
      </c>
      <c r="CH31" s="132">
        <f>CC31</f>
        <v>0</v>
      </c>
      <c r="CI31" s="182" t="str">
        <f t="shared" ref="CI31" si="136">IFERROR((CH31/CH32),"")</f>
        <v/>
      </c>
      <c r="CJ31" s="184">
        <f t="shared" ref="CJ31" si="137">IFERROR(CI31/CG31,0)</f>
        <v>0</v>
      </c>
      <c r="CK31" s="185"/>
      <c r="CL31" s="180"/>
      <c r="CM31" s="24"/>
      <c r="CN31" s="75"/>
      <c r="CO31" s="75"/>
      <c r="CP31" s="75"/>
      <c r="CQ31" s="26"/>
    </row>
    <row r="32" spans="1:95" s="3" customFormat="1" ht="247.9" customHeight="1">
      <c r="A32" s="245"/>
      <c r="B32" s="218"/>
      <c r="C32" s="220"/>
      <c r="D32" s="222"/>
      <c r="E32" s="161" t="s">
        <v>159</v>
      </c>
      <c r="F32" s="201"/>
      <c r="G32" s="54" t="s">
        <v>159</v>
      </c>
      <c r="H32" s="98">
        <v>0</v>
      </c>
      <c r="I32" s="188"/>
      <c r="J32" s="98">
        <v>0</v>
      </c>
      <c r="K32" s="188"/>
      <c r="L32" s="98">
        <v>0</v>
      </c>
      <c r="M32" s="188"/>
      <c r="N32" s="98">
        <v>0</v>
      </c>
      <c r="O32" s="188"/>
      <c r="P32" s="139">
        <v>0</v>
      </c>
      <c r="Q32" s="213"/>
      <c r="R32" s="139">
        <v>0</v>
      </c>
      <c r="S32" s="213"/>
      <c r="T32" s="164">
        <v>520</v>
      </c>
      <c r="U32" s="188"/>
      <c r="V32" s="164">
        <v>520</v>
      </c>
      <c r="W32" s="188"/>
      <c r="X32" s="104">
        <f t="shared" si="102"/>
        <v>0</v>
      </c>
      <c r="Y32" s="105">
        <f t="shared" si="103"/>
        <v>0</v>
      </c>
      <c r="Z32" s="105">
        <f t="shared" si="104"/>
        <v>0</v>
      </c>
      <c r="AA32" s="106">
        <f t="shared" si="105"/>
        <v>0</v>
      </c>
      <c r="AB32" s="107"/>
      <c r="AC32" s="298"/>
      <c r="AD32" s="299"/>
      <c r="AE32" s="300"/>
      <c r="AF32" s="68">
        <f t="shared" si="30"/>
        <v>0</v>
      </c>
      <c r="AG32" s="188"/>
      <c r="AH32" s="119">
        <v>0</v>
      </c>
      <c r="AI32" s="203"/>
      <c r="AJ32" s="204"/>
      <c r="AK32" s="206"/>
      <c r="AL32" s="209"/>
      <c r="AM32" s="175"/>
      <c r="AN32" s="175"/>
      <c r="AO32" s="175"/>
      <c r="AP32" s="27"/>
      <c r="AQ32" s="108"/>
      <c r="AR32" s="68">
        <f t="shared" si="32"/>
        <v>0</v>
      </c>
      <c r="AS32" s="183"/>
      <c r="AT32" s="69">
        <v>349</v>
      </c>
      <c r="AU32" s="183"/>
      <c r="AV32" s="184"/>
      <c r="AW32" s="70">
        <f>R32</f>
        <v>0</v>
      </c>
      <c r="AX32" s="183"/>
      <c r="AY32" s="73">
        <f>AT32</f>
        <v>349</v>
      </c>
      <c r="AZ32" s="183"/>
      <c r="BA32" s="184"/>
      <c r="BB32" s="186"/>
      <c r="BC32" s="181"/>
      <c r="BD32" s="165"/>
      <c r="BE32" s="166">
        <v>342</v>
      </c>
      <c r="BF32" s="168" t="s">
        <v>104</v>
      </c>
      <c r="BG32" s="74"/>
      <c r="BH32" s="27"/>
      <c r="BJ32" s="68">
        <f t="shared" si="35"/>
        <v>520</v>
      </c>
      <c r="BK32" s="183"/>
      <c r="BL32" s="69"/>
      <c r="BM32" s="183"/>
      <c r="BN32" s="184"/>
      <c r="BO32" s="70">
        <f>T32</f>
        <v>520</v>
      </c>
      <c r="BP32" s="183"/>
      <c r="BQ32" s="73">
        <f>BL32</f>
        <v>0</v>
      </c>
      <c r="BR32" s="183"/>
      <c r="BS32" s="184"/>
      <c r="BT32" s="186"/>
      <c r="BU32" s="181"/>
      <c r="BV32" s="74"/>
      <c r="BW32" s="74"/>
      <c r="BX32" s="74"/>
      <c r="BY32" s="27"/>
      <c r="BZ32" s="10"/>
      <c r="CA32" s="68">
        <f t="shared" si="38"/>
        <v>520</v>
      </c>
      <c r="CB32" s="183"/>
      <c r="CC32" s="119"/>
      <c r="CD32" s="183"/>
      <c r="CE32" s="184"/>
      <c r="CF32" s="70">
        <f>V32</f>
        <v>520</v>
      </c>
      <c r="CG32" s="183"/>
      <c r="CH32" s="131">
        <f>CC32</f>
        <v>0</v>
      </c>
      <c r="CI32" s="183"/>
      <c r="CJ32" s="184"/>
      <c r="CK32" s="186"/>
      <c r="CL32" s="181"/>
      <c r="CM32" s="29"/>
      <c r="CN32" s="74"/>
      <c r="CO32" s="74"/>
      <c r="CP32" s="74"/>
      <c r="CQ32" s="27"/>
    </row>
    <row r="33" spans="1:95" s="3" customFormat="1" ht="282.75" customHeight="1">
      <c r="A33" s="245"/>
      <c r="B33" s="217">
        <v>11</v>
      </c>
      <c r="C33" s="290" t="s">
        <v>160</v>
      </c>
      <c r="D33" s="198" t="s">
        <v>161</v>
      </c>
      <c r="E33" s="48" t="s">
        <v>162</v>
      </c>
      <c r="F33" s="200" t="s">
        <v>57</v>
      </c>
      <c r="G33" s="53" t="s">
        <v>163</v>
      </c>
      <c r="H33" s="97">
        <v>1791</v>
      </c>
      <c r="I33" s="187">
        <f t="shared" si="24"/>
        <v>0.22494348153730218</v>
      </c>
      <c r="J33" s="97">
        <v>22721</v>
      </c>
      <c r="K33" s="187">
        <f t="shared" ref="K33" si="138">IFERROR((J33/J34),"")</f>
        <v>0.44876555401935614</v>
      </c>
      <c r="L33" s="97">
        <v>24125</v>
      </c>
      <c r="M33" s="187">
        <f t="shared" ref="M33" si="139">IFERROR((L33/L34),"")</f>
        <v>0.44355580069865785</v>
      </c>
      <c r="N33" s="97">
        <v>27409</v>
      </c>
      <c r="O33" s="187">
        <f t="shared" ref="O33" si="140">IFERROR((N33/N34),"")</f>
        <v>0.59048214054892501</v>
      </c>
      <c r="P33" s="138">
        <v>1791</v>
      </c>
      <c r="Q33" s="212">
        <f t="shared" si="24"/>
        <v>0.22494348153730218</v>
      </c>
      <c r="R33" s="138">
        <v>22721</v>
      </c>
      <c r="S33" s="212">
        <f t="shared" si="24"/>
        <v>0.44876555401935614</v>
      </c>
      <c r="T33" s="97">
        <v>24125</v>
      </c>
      <c r="U33" s="187">
        <f t="shared" si="24"/>
        <v>0.44355580069865785</v>
      </c>
      <c r="V33" s="97">
        <v>27409</v>
      </c>
      <c r="W33" s="187">
        <f t="shared" ref="W33" si="141">IFERROR((V33/V34),"")</f>
        <v>0.59048214054892501</v>
      </c>
      <c r="X33" s="100">
        <f t="shared" si="29"/>
        <v>1791</v>
      </c>
      <c r="Y33" s="101">
        <f>H33+J33</f>
        <v>24512</v>
      </c>
      <c r="Z33" s="101">
        <f>H33+J33+L33</f>
        <v>48637</v>
      </c>
      <c r="AA33" s="102">
        <f>H33+J33+L33+N33</f>
        <v>76046</v>
      </c>
      <c r="AB33" s="103"/>
      <c r="AC33" s="101">
        <f>H33+R33</f>
        <v>24512</v>
      </c>
      <c r="AD33" s="101">
        <f>AC33+T33</f>
        <v>48637</v>
      </c>
      <c r="AE33" s="102">
        <f>AD33+V33</f>
        <v>76046</v>
      </c>
      <c r="AF33" s="65">
        <f t="shared" si="30"/>
        <v>1791</v>
      </c>
      <c r="AG33" s="187">
        <f>IFERROR((AF33/AF34),"")</f>
        <v>0.22494348153730218</v>
      </c>
      <c r="AH33" s="122">
        <v>2501</v>
      </c>
      <c r="AI33" s="202">
        <f t="shared" ref="AI33" si="142">IFERROR((AH33/AH34),"")</f>
        <v>0.37939927184466021</v>
      </c>
      <c r="AJ33" s="204">
        <f t="shared" ref="AJ33" si="143">IFERROR(AI33/AG33,0)</f>
        <v>1.6866426590883221</v>
      </c>
      <c r="AK33" s="205" t="s">
        <v>164</v>
      </c>
      <c r="AL33" s="207" t="s">
        <v>165</v>
      </c>
      <c r="AM33" s="155" t="s">
        <v>103</v>
      </c>
      <c r="AN33" s="155">
        <v>2499</v>
      </c>
      <c r="AO33" s="155" t="s">
        <v>104</v>
      </c>
      <c r="AP33" s="26"/>
      <c r="AQ33" s="108"/>
      <c r="AR33" s="65">
        <f t="shared" si="32"/>
        <v>22721</v>
      </c>
      <c r="AS33" s="182">
        <f>IFERROR((AR33/AR34),"")</f>
        <v>0.44876555401935614</v>
      </c>
      <c r="AT33" s="66">
        <v>10843</v>
      </c>
      <c r="AU33" s="182">
        <f t="shared" ref="AU33" si="144">IFERROR((AT33/AT34),"")</f>
        <v>0.4288313229187265</v>
      </c>
      <c r="AV33" s="184">
        <f t="shared" ref="AV33" si="145">IFERROR(AU33/AS33,0)</f>
        <v>0.95557985473241147</v>
      </c>
      <c r="AW33" s="67">
        <f>AC33</f>
        <v>24512</v>
      </c>
      <c r="AX33" s="182">
        <f>IFERROR((AW33/AW34),"")</f>
        <v>0.41835062807209178</v>
      </c>
      <c r="AY33" s="72">
        <f>AH33+AT33</f>
        <v>13344</v>
      </c>
      <c r="AZ33" s="182">
        <f t="shared" ref="AZ33" si="146">IFERROR((AY33/AY34),"")</f>
        <v>0.41860902845311665</v>
      </c>
      <c r="BA33" s="184">
        <f t="shared" ref="BA33" si="147">IFERROR(AZ33/AX33,0)</f>
        <v>1.0006176646183507</v>
      </c>
      <c r="BB33" s="185" t="s">
        <v>166</v>
      </c>
      <c r="BC33" s="180" t="s">
        <v>167</v>
      </c>
      <c r="BD33" s="165"/>
      <c r="BE33" s="166">
        <v>10768</v>
      </c>
      <c r="BF33" s="167" t="s">
        <v>104</v>
      </c>
      <c r="BG33" s="75"/>
      <c r="BH33" s="26"/>
      <c r="BJ33" s="65">
        <f t="shared" si="35"/>
        <v>24125</v>
      </c>
      <c r="BK33" s="182">
        <f>IFERROR((BJ33/BJ34),"")</f>
        <v>0.44355580069865785</v>
      </c>
      <c r="BL33" s="66"/>
      <c r="BM33" s="182" t="str">
        <f t="shared" ref="BM33" si="148">IFERROR((BL33/BL34),"")</f>
        <v/>
      </c>
      <c r="BN33" s="184">
        <f t="shared" ref="BN33" si="149">IFERROR(BM33/BK33,0)</f>
        <v>0</v>
      </c>
      <c r="BO33" s="67">
        <f>AD33</f>
        <v>48637</v>
      </c>
      <c r="BP33" s="182">
        <f>IFERROR((BO33/BO34),"")</f>
        <v>0.4304845019560638</v>
      </c>
      <c r="BQ33" s="72">
        <f>AY33+BL33</f>
        <v>13344</v>
      </c>
      <c r="BR33" s="182">
        <f t="shared" ref="BR33" si="150">IFERROR((BQ33/BQ34),"")</f>
        <v>0.41860902845311665</v>
      </c>
      <c r="BS33" s="184">
        <f t="shared" ref="BS33" si="151">IFERROR(BR33/BP33,0)</f>
        <v>0.97241370258630311</v>
      </c>
      <c r="BT33" s="185"/>
      <c r="BU33" s="180"/>
      <c r="BV33" s="75"/>
      <c r="BW33" s="75"/>
      <c r="BX33" s="75"/>
      <c r="BY33" s="26"/>
      <c r="BZ33" s="10"/>
      <c r="CA33" s="65">
        <f t="shared" si="38"/>
        <v>27409</v>
      </c>
      <c r="CB33" s="182">
        <f>IFERROR((CA33/CA34),"")</f>
        <v>0.59048214054892501</v>
      </c>
      <c r="CC33" s="122"/>
      <c r="CD33" s="182" t="str">
        <f t="shared" ref="CD33" si="152">IFERROR((CC33/CC34),"")</f>
        <v/>
      </c>
      <c r="CE33" s="184">
        <f t="shared" ref="CE33" si="153">IFERROR(CD33/CB33,0)</f>
        <v>0</v>
      </c>
      <c r="CF33" s="67">
        <f>AE33</f>
        <v>76046</v>
      </c>
      <c r="CG33" s="182">
        <f>IFERROR((CF33/CF34),"")</f>
        <v>0.47707653701380176</v>
      </c>
      <c r="CH33" s="132">
        <f>BQ33+CC33</f>
        <v>13344</v>
      </c>
      <c r="CI33" s="182">
        <f t="shared" ref="CI33" si="154">IFERROR((CH33/CH34),"")</f>
        <v>0.41860902845311665</v>
      </c>
      <c r="CJ33" s="184">
        <f t="shared" ref="CJ33" si="155">IFERROR(CI33/CG33,0)</f>
        <v>0.87744627114413376</v>
      </c>
      <c r="CK33" s="185"/>
      <c r="CL33" s="180"/>
      <c r="CM33" s="28"/>
      <c r="CN33" s="75"/>
      <c r="CO33" s="75"/>
      <c r="CP33" s="75"/>
      <c r="CQ33" s="26"/>
    </row>
    <row r="34" spans="1:95" s="3" customFormat="1" ht="282.75" customHeight="1">
      <c r="A34" s="245"/>
      <c r="B34" s="218"/>
      <c r="C34" s="291"/>
      <c r="D34" s="199"/>
      <c r="E34" s="47" t="s">
        <v>168</v>
      </c>
      <c r="F34" s="201"/>
      <c r="G34" s="52" t="s">
        <v>169</v>
      </c>
      <c r="H34" s="98">
        <v>7962</v>
      </c>
      <c r="I34" s="188"/>
      <c r="J34" s="98">
        <v>50630</v>
      </c>
      <c r="K34" s="188"/>
      <c r="L34" s="98">
        <v>54390</v>
      </c>
      <c r="M34" s="188"/>
      <c r="N34" s="98">
        <v>46418</v>
      </c>
      <c r="O34" s="188"/>
      <c r="P34" s="139">
        <v>7962</v>
      </c>
      <c r="Q34" s="213"/>
      <c r="R34" s="139">
        <v>50630</v>
      </c>
      <c r="S34" s="213"/>
      <c r="T34" s="98">
        <v>54390</v>
      </c>
      <c r="U34" s="188"/>
      <c r="V34" s="98">
        <v>46418</v>
      </c>
      <c r="W34" s="188"/>
      <c r="X34" s="104">
        <f t="shared" si="29"/>
        <v>7962</v>
      </c>
      <c r="Y34" s="105">
        <f>H34+J34</f>
        <v>58592</v>
      </c>
      <c r="Z34" s="105">
        <f>H34+J34+L34</f>
        <v>112982</v>
      </c>
      <c r="AA34" s="106">
        <f>H34+J34+L34+N34</f>
        <v>159400</v>
      </c>
      <c r="AB34" s="107"/>
      <c r="AC34" s="105">
        <f>H34+R34</f>
        <v>58592</v>
      </c>
      <c r="AD34" s="105">
        <f>AC34+T34</f>
        <v>112982</v>
      </c>
      <c r="AE34" s="106">
        <f>AD34+V34</f>
        <v>159400</v>
      </c>
      <c r="AF34" s="68">
        <f t="shared" si="30"/>
        <v>7962</v>
      </c>
      <c r="AG34" s="188"/>
      <c r="AH34" s="121">
        <v>6592</v>
      </c>
      <c r="AI34" s="203"/>
      <c r="AJ34" s="204"/>
      <c r="AK34" s="206"/>
      <c r="AL34" s="209"/>
      <c r="AM34" s="156" t="s">
        <v>137</v>
      </c>
      <c r="AN34" s="156">
        <v>6546</v>
      </c>
      <c r="AO34" s="156" t="s">
        <v>104</v>
      </c>
      <c r="AP34" s="27"/>
      <c r="AQ34" s="108"/>
      <c r="AR34" s="68">
        <f t="shared" si="32"/>
        <v>50630</v>
      </c>
      <c r="AS34" s="183"/>
      <c r="AT34" s="69">
        <v>25285</v>
      </c>
      <c r="AU34" s="183"/>
      <c r="AV34" s="184"/>
      <c r="AW34" s="70">
        <f>AC34</f>
        <v>58592</v>
      </c>
      <c r="AX34" s="183"/>
      <c r="AY34" s="73">
        <f>AH34+AT34</f>
        <v>31877</v>
      </c>
      <c r="AZ34" s="183"/>
      <c r="BA34" s="184"/>
      <c r="BB34" s="186"/>
      <c r="BC34" s="181"/>
      <c r="BD34" s="165"/>
      <c r="BE34" s="166">
        <v>24320</v>
      </c>
      <c r="BF34" s="168" t="s">
        <v>104</v>
      </c>
      <c r="BG34" s="74"/>
      <c r="BH34" s="27"/>
      <c r="BJ34" s="68">
        <f t="shared" si="35"/>
        <v>54390</v>
      </c>
      <c r="BK34" s="183"/>
      <c r="BL34" s="69"/>
      <c r="BM34" s="183"/>
      <c r="BN34" s="184"/>
      <c r="BO34" s="70">
        <f>AD34</f>
        <v>112982</v>
      </c>
      <c r="BP34" s="183"/>
      <c r="BQ34" s="73">
        <f>AY34+BL34</f>
        <v>31877</v>
      </c>
      <c r="BR34" s="183"/>
      <c r="BS34" s="184"/>
      <c r="BT34" s="186"/>
      <c r="BU34" s="181"/>
      <c r="BV34" s="74"/>
      <c r="BW34" s="74"/>
      <c r="BX34" s="74"/>
      <c r="BY34" s="27"/>
      <c r="BZ34" s="10"/>
      <c r="CA34" s="68">
        <f t="shared" si="38"/>
        <v>46418</v>
      </c>
      <c r="CB34" s="183"/>
      <c r="CC34" s="121"/>
      <c r="CD34" s="183"/>
      <c r="CE34" s="184"/>
      <c r="CF34" s="70">
        <f>AE34</f>
        <v>159400</v>
      </c>
      <c r="CG34" s="183"/>
      <c r="CH34" s="131">
        <f>BQ34+CC34</f>
        <v>31877</v>
      </c>
      <c r="CI34" s="183"/>
      <c r="CJ34" s="184"/>
      <c r="CK34" s="186"/>
      <c r="CL34" s="181"/>
      <c r="CM34" s="29"/>
      <c r="CN34" s="74"/>
      <c r="CO34" s="74"/>
      <c r="CP34" s="74"/>
      <c r="CQ34" s="27"/>
    </row>
    <row r="35" spans="1:95" s="3" customFormat="1" ht="282.75" customHeight="1">
      <c r="A35" s="245"/>
      <c r="B35" s="301">
        <v>12</v>
      </c>
      <c r="C35" s="290" t="s">
        <v>170</v>
      </c>
      <c r="D35" s="198" t="s">
        <v>171</v>
      </c>
      <c r="E35" s="48" t="s">
        <v>172</v>
      </c>
      <c r="F35" s="200" t="s">
        <v>57</v>
      </c>
      <c r="G35" s="53" t="s">
        <v>173</v>
      </c>
      <c r="H35" s="97">
        <v>6171</v>
      </c>
      <c r="I35" s="187">
        <f t="shared" si="24"/>
        <v>0.77505651846269785</v>
      </c>
      <c r="J35" s="97">
        <v>27909</v>
      </c>
      <c r="K35" s="187">
        <f t="shared" ref="K35" si="156">IFERROR((J35/J36),"")</f>
        <v>0.55123444598064386</v>
      </c>
      <c r="L35" s="97">
        <v>30265</v>
      </c>
      <c r="M35" s="187">
        <f t="shared" ref="M35" si="157">IFERROR((L35/L36),"")</f>
        <v>0.55644419930134215</v>
      </c>
      <c r="N35" s="97">
        <v>19009</v>
      </c>
      <c r="O35" s="187">
        <f t="shared" ref="O35" si="158">IFERROR((N35/N36),"")</f>
        <v>0.40951785945107499</v>
      </c>
      <c r="P35" s="138">
        <v>6171</v>
      </c>
      <c r="Q35" s="212">
        <f t="shared" si="24"/>
        <v>0.77505651846269785</v>
      </c>
      <c r="R35" s="138">
        <v>27909</v>
      </c>
      <c r="S35" s="212">
        <f t="shared" si="24"/>
        <v>0.55123444598064386</v>
      </c>
      <c r="T35" s="97">
        <v>30265</v>
      </c>
      <c r="U35" s="187">
        <f t="shared" si="24"/>
        <v>0.55644419930134215</v>
      </c>
      <c r="V35" s="97">
        <v>19009</v>
      </c>
      <c r="W35" s="187">
        <f t="shared" ref="W35" si="159">IFERROR((V35/V36),"")</f>
        <v>0.40951785945107499</v>
      </c>
      <c r="X35" s="100">
        <f t="shared" si="29"/>
        <v>6171</v>
      </c>
      <c r="Y35" s="101">
        <f>H35+J35</f>
        <v>34080</v>
      </c>
      <c r="Z35" s="101">
        <f>H35+J35+L35</f>
        <v>64345</v>
      </c>
      <c r="AA35" s="102">
        <f>H35+J35+L35+N35</f>
        <v>83354</v>
      </c>
      <c r="AB35" s="103"/>
      <c r="AC35" s="101">
        <f>H35+R35</f>
        <v>34080</v>
      </c>
      <c r="AD35" s="101">
        <f>AC35+T35</f>
        <v>64345</v>
      </c>
      <c r="AE35" s="102">
        <f>AD35+V35</f>
        <v>83354</v>
      </c>
      <c r="AF35" s="65">
        <f t="shared" si="30"/>
        <v>6171</v>
      </c>
      <c r="AG35" s="187">
        <f>IFERROR((AF35/AF36),"")</f>
        <v>0.77505651846269785</v>
      </c>
      <c r="AH35" s="122">
        <v>4091</v>
      </c>
      <c r="AI35" s="202">
        <f t="shared" ref="AI35" si="160">IFERROR((AH35/AH36),"")</f>
        <v>0.62060072815533984</v>
      </c>
      <c r="AJ35" s="204">
        <f t="shared" ref="AJ35" si="161">IFERROR(AI35/AG35,0)</f>
        <v>0.80071673919507624</v>
      </c>
      <c r="AK35" s="205" t="s">
        <v>174</v>
      </c>
      <c r="AL35" s="207" t="s">
        <v>175</v>
      </c>
      <c r="AM35" s="155" t="s">
        <v>137</v>
      </c>
      <c r="AN35" s="155">
        <v>4047</v>
      </c>
      <c r="AO35" s="155" t="s">
        <v>104</v>
      </c>
      <c r="AP35" s="26"/>
      <c r="AQ35" s="108"/>
      <c r="AR35" s="65">
        <f t="shared" si="32"/>
        <v>27909</v>
      </c>
      <c r="AS35" s="182">
        <f>IFERROR((AR35/AR36),"")</f>
        <v>0.55123444598064386</v>
      </c>
      <c r="AT35" s="66">
        <v>14442</v>
      </c>
      <c r="AU35" s="182">
        <f t="shared" ref="AU35" si="162">IFERROR((AT35/AT36),"")</f>
        <v>0.5711686770812735</v>
      </c>
      <c r="AV35" s="184">
        <f t="shared" ref="AV35" si="163">IFERROR(AU35/AS35,0)</f>
        <v>1.0361628908461384</v>
      </c>
      <c r="AW35" s="67">
        <f>AC35</f>
        <v>34080</v>
      </c>
      <c r="AX35" s="182">
        <f>IFERROR((AW35/AW36),"")</f>
        <v>0.58164937192790822</v>
      </c>
      <c r="AY35" s="72">
        <f>AH35+AT35</f>
        <v>18533</v>
      </c>
      <c r="AZ35" s="182">
        <f t="shared" ref="AZ35" si="164">IFERROR((AY35/AY36),"")</f>
        <v>0.58139097154688335</v>
      </c>
      <c r="BA35" s="184">
        <f t="shared" ref="BA35" si="165">IFERROR(AZ35/AX35,0)</f>
        <v>0.9995557454482098</v>
      </c>
      <c r="BB35" s="185" t="s">
        <v>176</v>
      </c>
      <c r="BC35" s="180" t="s">
        <v>177</v>
      </c>
      <c r="BD35" s="165"/>
      <c r="BE35" s="166">
        <v>13552</v>
      </c>
      <c r="BF35" s="167" t="s">
        <v>104</v>
      </c>
      <c r="BG35" s="75"/>
      <c r="BH35" s="26"/>
      <c r="BJ35" s="65">
        <f t="shared" si="35"/>
        <v>30265</v>
      </c>
      <c r="BK35" s="182">
        <f>IFERROR((BJ35/BJ36),"")</f>
        <v>0.55644419930134215</v>
      </c>
      <c r="BL35" s="66"/>
      <c r="BM35" s="182" t="str">
        <f t="shared" ref="BM35" si="166">IFERROR((BL35/BL36),"")</f>
        <v/>
      </c>
      <c r="BN35" s="184">
        <f t="shared" ref="BN35" si="167">IFERROR(BM35/BK35,0)</f>
        <v>0</v>
      </c>
      <c r="BO35" s="67">
        <f>AD35</f>
        <v>64345</v>
      </c>
      <c r="BP35" s="182">
        <f>IFERROR((BO35/BO36),"")</f>
        <v>0.5695154980439362</v>
      </c>
      <c r="BQ35" s="72">
        <f>AY35+BL35</f>
        <v>18533</v>
      </c>
      <c r="BR35" s="182">
        <f t="shared" ref="BR35" si="168">IFERROR((BQ35/BQ36),"")</f>
        <v>0.58139097154688335</v>
      </c>
      <c r="BS35" s="184">
        <f t="shared" ref="BS35" si="169">IFERROR(BR35/BP35,0)</f>
        <v>1.0208518882167996</v>
      </c>
      <c r="BT35" s="185"/>
      <c r="BU35" s="180"/>
      <c r="BV35" s="75"/>
      <c r="BW35" s="75"/>
      <c r="BX35" s="75"/>
      <c r="BY35" s="26"/>
      <c r="BZ35" s="10"/>
      <c r="CA35" s="65">
        <f t="shared" si="38"/>
        <v>19009</v>
      </c>
      <c r="CB35" s="182">
        <f>IFERROR((CA35/CA36),"")</f>
        <v>0.40951785945107499</v>
      </c>
      <c r="CC35" s="122"/>
      <c r="CD35" s="182" t="str">
        <f t="shared" ref="CD35" si="170">IFERROR((CC35/CC36),"")</f>
        <v/>
      </c>
      <c r="CE35" s="184">
        <f t="shared" ref="CE35" si="171">IFERROR(CD35/CB35,0)</f>
        <v>0</v>
      </c>
      <c r="CF35" s="67">
        <f>AE35</f>
        <v>83354</v>
      </c>
      <c r="CG35" s="182">
        <f>IFERROR((CF35/CF36),"")</f>
        <v>0.5229234629861983</v>
      </c>
      <c r="CH35" s="132">
        <f>BQ35+CC35</f>
        <v>18533</v>
      </c>
      <c r="CI35" s="182">
        <f t="shared" ref="CI35" si="172">IFERROR((CH35/CH36),"")</f>
        <v>0.58139097154688335</v>
      </c>
      <c r="CJ35" s="184">
        <f t="shared" ref="CJ35" si="173">IFERROR(CI35/CG35,0)</f>
        <v>1.1118089217622813</v>
      </c>
      <c r="CK35" s="185"/>
      <c r="CL35" s="180"/>
      <c r="CM35" s="24"/>
      <c r="CN35" s="75"/>
      <c r="CO35" s="75"/>
      <c r="CP35" s="75"/>
      <c r="CQ35" s="26"/>
    </row>
    <row r="36" spans="1:95" s="3" customFormat="1" ht="282.75" customHeight="1">
      <c r="A36" s="246"/>
      <c r="B36" s="302"/>
      <c r="C36" s="291"/>
      <c r="D36" s="199"/>
      <c r="E36" s="47" t="s">
        <v>178</v>
      </c>
      <c r="F36" s="201"/>
      <c r="G36" s="52" t="s">
        <v>169</v>
      </c>
      <c r="H36" s="98">
        <v>7962</v>
      </c>
      <c r="I36" s="188"/>
      <c r="J36" s="98">
        <v>50630</v>
      </c>
      <c r="K36" s="188"/>
      <c r="L36" s="98">
        <v>54390</v>
      </c>
      <c r="M36" s="188"/>
      <c r="N36" s="98">
        <v>46418</v>
      </c>
      <c r="O36" s="188"/>
      <c r="P36" s="139">
        <v>7962</v>
      </c>
      <c r="Q36" s="213"/>
      <c r="R36" s="139">
        <v>50630</v>
      </c>
      <c r="S36" s="213"/>
      <c r="T36" s="98">
        <v>54390</v>
      </c>
      <c r="U36" s="188"/>
      <c r="V36" s="98">
        <v>46418</v>
      </c>
      <c r="W36" s="188"/>
      <c r="X36" s="104">
        <f t="shared" si="29"/>
        <v>7962</v>
      </c>
      <c r="Y36" s="105">
        <f>H36+J36</f>
        <v>58592</v>
      </c>
      <c r="Z36" s="105">
        <f>H36+J36+L36</f>
        <v>112982</v>
      </c>
      <c r="AA36" s="106">
        <f>H36+J36+L36+N36</f>
        <v>159400</v>
      </c>
      <c r="AB36" s="107"/>
      <c r="AC36" s="105">
        <f>H36+R36</f>
        <v>58592</v>
      </c>
      <c r="AD36" s="105">
        <f>AC36+T36</f>
        <v>112982</v>
      </c>
      <c r="AE36" s="106">
        <f>AD36+V36</f>
        <v>159400</v>
      </c>
      <c r="AF36" s="68">
        <f t="shared" si="30"/>
        <v>7962</v>
      </c>
      <c r="AG36" s="188"/>
      <c r="AH36" s="121">
        <v>6592</v>
      </c>
      <c r="AI36" s="203"/>
      <c r="AJ36" s="204"/>
      <c r="AK36" s="206"/>
      <c r="AL36" s="208"/>
      <c r="AM36" s="156" t="s">
        <v>137</v>
      </c>
      <c r="AN36" s="156">
        <v>6546</v>
      </c>
      <c r="AO36" s="156" t="s">
        <v>104</v>
      </c>
      <c r="AP36" s="27"/>
      <c r="AQ36" s="108"/>
      <c r="AR36" s="68">
        <f t="shared" si="32"/>
        <v>50630</v>
      </c>
      <c r="AS36" s="183"/>
      <c r="AT36" s="69">
        <v>25285</v>
      </c>
      <c r="AU36" s="183"/>
      <c r="AV36" s="184"/>
      <c r="AW36" s="70">
        <f>AC36</f>
        <v>58592</v>
      </c>
      <c r="AX36" s="183"/>
      <c r="AY36" s="73">
        <f>AH36+AT36</f>
        <v>31877</v>
      </c>
      <c r="AZ36" s="183"/>
      <c r="BA36" s="184"/>
      <c r="BB36" s="186"/>
      <c r="BC36" s="193"/>
      <c r="BD36" s="165"/>
      <c r="BE36" s="166">
        <v>24320</v>
      </c>
      <c r="BF36" s="168" t="s">
        <v>104</v>
      </c>
      <c r="BG36" s="74"/>
      <c r="BH36" s="27"/>
      <c r="BJ36" s="68">
        <f t="shared" si="35"/>
        <v>54390</v>
      </c>
      <c r="BK36" s="183"/>
      <c r="BL36" s="69"/>
      <c r="BM36" s="183"/>
      <c r="BN36" s="184"/>
      <c r="BO36" s="70">
        <f>AD36</f>
        <v>112982</v>
      </c>
      <c r="BP36" s="183"/>
      <c r="BQ36" s="73">
        <f>AY36+BL36</f>
        <v>31877</v>
      </c>
      <c r="BR36" s="183"/>
      <c r="BS36" s="184"/>
      <c r="BT36" s="186"/>
      <c r="BU36" s="193"/>
      <c r="BV36" s="74"/>
      <c r="BW36" s="74"/>
      <c r="BX36" s="74"/>
      <c r="BY36" s="27"/>
      <c r="BZ36" s="10"/>
      <c r="CA36" s="68">
        <f t="shared" si="38"/>
        <v>46418</v>
      </c>
      <c r="CB36" s="183"/>
      <c r="CC36" s="121"/>
      <c r="CD36" s="183"/>
      <c r="CE36" s="184"/>
      <c r="CF36" s="70">
        <f>AE36</f>
        <v>159400</v>
      </c>
      <c r="CG36" s="183"/>
      <c r="CH36" s="131">
        <f>BQ36+CC36</f>
        <v>31877</v>
      </c>
      <c r="CI36" s="183"/>
      <c r="CJ36" s="184"/>
      <c r="CK36" s="186"/>
      <c r="CL36" s="193"/>
      <c r="CM36" s="29"/>
      <c r="CN36" s="74"/>
      <c r="CO36" s="74"/>
      <c r="CP36" s="74"/>
      <c r="CQ36" s="27"/>
    </row>
    <row r="37" spans="1:95" s="3" customFormat="1" ht="57.6" customHeight="1">
      <c r="A37" s="44"/>
      <c r="B37" s="35"/>
      <c r="C37" s="33"/>
      <c r="D37" s="33"/>
      <c r="E37" s="33"/>
      <c r="F37" s="45"/>
      <c r="G37" s="45"/>
      <c r="H37" s="93">
        <f>H33+H35</f>
        <v>7962</v>
      </c>
      <c r="I37" s="123"/>
      <c r="J37" s="93">
        <f t="shared" ref="J37:AJ37" si="174">J33+J35</f>
        <v>50630</v>
      </c>
      <c r="K37" s="123"/>
      <c r="L37" s="93">
        <f t="shared" si="174"/>
        <v>54390</v>
      </c>
      <c r="M37" s="123"/>
      <c r="N37" s="93">
        <f t="shared" si="174"/>
        <v>46418</v>
      </c>
      <c r="O37" s="123"/>
      <c r="P37" s="93">
        <f t="shared" si="174"/>
        <v>7962</v>
      </c>
      <c r="Q37" s="123"/>
      <c r="R37" s="93">
        <f t="shared" si="174"/>
        <v>50630</v>
      </c>
      <c r="S37" s="123"/>
      <c r="T37" s="93">
        <f t="shared" si="174"/>
        <v>54390</v>
      </c>
      <c r="U37" s="123"/>
      <c r="V37" s="93">
        <f t="shared" si="174"/>
        <v>46418</v>
      </c>
      <c r="W37" s="123"/>
      <c r="X37" s="93">
        <f t="shared" si="174"/>
        <v>7962</v>
      </c>
      <c r="Y37" s="93">
        <f t="shared" si="174"/>
        <v>58592</v>
      </c>
      <c r="Z37" s="93">
        <f t="shared" si="174"/>
        <v>112982</v>
      </c>
      <c r="AA37" s="93">
        <f t="shared" si="174"/>
        <v>159400</v>
      </c>
      <c r="AB37" s="93">
        <f t="shared" si="174"/>
        <v>0</v>
      </c>
      <c r="AC37" s="93">
        <f t="shared" si="174"/>
        <v>58592</v>
      </c>
      <c r="AD37" s="93">
        <f t="shared" si="174"/>
        <v>112982</v>
      </c>
      <c r="AE37" s="93">
        <f t="shared" si="174"/>
        <v>159400</v>
      </c>
      <c r="AF37" s="123">
        <f t="shared" si="174"/>
        <v>7962</v>
      </c>
      <c r="AG37" s="123">
        <f t="shared" si="174"/>
        <v>1</v>
      </c>
      <c r="AH37" s="123">
        <f t="shared" si="174"/>
        <v>6592</v>
      </c>
      <c r="AI37" s="123">
        <f t="shared" si="174"/>
        <v>1</v>
      </c>
      <c r="AJ37" s="123">
        <f t="shared" si="174"/>
        <v>2.4873593982833984</v>
      </c>
      <c r="AK37" s="37"/>
      <c r="AL37" s="37"/>
      <c r="AM37" s="38"/>
      <c r="AN37" s="38"/>
      <c r="AO37" s="38"/>
      <c r="AP37" s="38"/>
      <c r="AQ37" s="108"/>
      <c r="AR37" s="123">
        <f>AR33+AR35</f>
        <v>50630</v>
      </c>
      <c r="AS37" s="125"/>
      <c r="AT37" s="123">
        <f>AT33+AT35</f>
        <v>25285</v>
      </c>
      <c r="AU37" s="125"/>
      <c r="AV37" s="126"/>
      <c r="AW37" s="123"/>
      <c r="AX37" s="125"/>
      <c r="AY37" s="123">
        <f>AY33+AY35</f>
        <v>31877</v>
      </c>
      <c r="AZ37" s="125"/>
      <c r="BA37" s="126"/>
      <c r="BB37" s="39"/>
      <c r="BC37" s="39"/>
      <c r="BD37" s="38"/>
      <c r="BE37" s="34">
        <f>BE33+BE35</f>
        <v>24320</v>
      </c>
      <c r="BF37" s="38"/>
      <c r="BG37" s="38"/>
      <c r="BH37" s="38"/>
      <c r="BJ37" s="34"/>
      <c r="BK37" s="40"/>
      <c r="BL37" s="71">
        <f>BL33+BL35</f>
        <v>0</v>
      </c>
      <c r="BM37" s="40"/>
      <c r="BN37" s="36"/>
      <c r="BO37" s="71">
        <f>BO33+BO35</f>
        <v>112982</v>
      </c>
      <c r="BP37" s="40"/>
      <c r="BQ37" s="71">
        <f>BQ33+BQ35</f>
        <v>31877</v>
      </c>
      <c r="BR37" s="40"/>
      <c r="BS37" s="36"/>
      <c r="BT37" s="41"/>
      <c r="BU37" s="41"/>
      <c r="BV37" s="38"/>
      <c r="BW37" s="71"/>
      <c r="BX37" s="38"/>
      <c r="BY37" s="39"/>
      <c r="BZ37" s="10"/>
      <c r="CA37" s="123"/>
      <c r="CB37" s="125"/>
      <c r="CC37" s="123">
        <f>CC33+CC35</f>
        <v>0</v>
      </c>
      <c r="CD37" s="125"/>
      <c r="CE37" s="126"/>
      <c r="CF37" s="123">
        <f>CF33+CF35</f>
        <v>159400</v>
      </c>
      <c r="CG37" s="125"/>
      <c r="CH37" s="123">
        <f>CH33+CH35</f>
        <v>31877</v>
      </c>
      <c r="CI37" s="125"/>
      <c r="CJ37" s="126"/>
      <c r="CK37" s="39"/>
      <c r="CL37" s="39"/>
      <c r="CM37" s="38"/>
      <c r="CN37" s="38"/>
      <c r="CO37" s="38"/>
      <c r="CP37" s="38"/>
      <c r="CQ37" s="39"/>
    </row>
    <row r="38" spans="1:95" s="10" customFormat="1" ht="80.25" customHeight="1">
      <c r="H38" s="10" t="b">
        <f>H34=H37</f>
        <v>1</v>
      </c>
      <c r="J38" s="10" t="b">
        <f t="shared" ref="J38:AJ38" si="175">J34=J37</f>
        <v>1</v>
      </c>
      <c r="L38" s="10" t="b">
        <f t="shared" si="175"/>
        <v>1</v>
      </c>
      <c r="N38" s="10" t="b">
        <f t="shared" si="175"/>
        <v>1</v>
      </c>
      <c r="P38" s="10" t="b">
        <f t="shared" si="175"/>
        <v>1</v>
      </c>
      <c r="R38" s="10" t="b">
        <f t="shared" si="175"/>
        <v>1</v>
      </c>
      <c r="T38" s="10" t="b">
        <f t="shared" si="175"/>
        <v>1</v>
      </c>
      <c r="V38" s="10" t="b">
        <f t="shared" si="175"/>
        <v>1</v>
      </c>
      <c r="X38" s="10" t="b">
        <f t="shared" si="175"/>
        <v>1</v>
      </c>
      <c r="Y38" s="10" t="b">
        <f t="shared" si="175"/>
        <v>1</v>
      </c>
      <c r="Z38" s="10" t="b">
        <f t="shared" si="175"/>
        <v>1</v>
      </c>
      <c r="AA38" s="10" t="b">
        <f t="shared" si="175"/>
        <v>1</v>
      </c>
      <c r="AB38" s="10" t="b">
        <f t="shared" si="175"/>
        <v>1</v>
      </c>
      <c r="AC38" s="10" t="b">
        <f t="shared" si="175"/>
        <v>1</v>
      </c>
      <c r="AD38" s="10" t="b">
        <f t="shared" si="175"/>
        <v>1</v>
      </c>
      <c r="AE38" s="10" t="b">
        <f t="shared" si="175"/>
        <v>1</v>
      </c>
      <c r="AF38" s="10" t="b">
        <f t="shared" si="175"/>
        <v>1</v>
      </c>
      <c r="AG38" s="10" t="b">
        <f t="shared" si="175"/>
        <v>0</v>
      </c>
      <c r="AH38" s="10" t="b">
        <f t="shared" si="175"/>
        <v>1</v>
      </c>
      <c r="AI38" s="10" t="b">
        <f t="shared" si="175"/>
        <v>0</v>
      </c>
      <c r="AJ38" s="10" t="b">
        <f t="shared" si="175"/>
        <v>0</v>
      </c>
    </row>
    <row r="39" spans="1:95" ht="90.75">
      <c r="A39" s="197" t="s">
        <v>179</v>
      </c>
      <c r="B39" s="197"/>
      <c r="C39" s="197"/>
      <c r="D39" s="197"/>
      <c r="E39" s="197"/>
    </row>
    <row r="40" spans="1:95" ht="90.75"/>
  </sheetData>
  <sheetProtection formatCells="0" formatColumns="0" formatRows="0"/>
  <mergeCells count="463">
    <mergeCell ref="Q35:Q36"/>
    <mergeCell ref="S35:S36"/>
    <mergeCell ref="U35:U36"/>
    <mergeCell ref="W35:W36"/>
    <mergeCell ref="CA10:CP10"/>
    <mergeCell ref="Q23:Q24"/>
    <mergeCell ref="S23:S24"/>
    <mergeCell ref="U23:U24"/>
    <mergeCell ref="W23:W24"/>
    <mergeCell ref="Q25:Q26"/>
    <mergeCell ref="S25:S26"/>
    <mergeCell ref="U25:U26"/>
    <mergeCell ref="W25:W26"/>
    <mergeCell ref="Q31:Q32"/>
    <mergeCell ref="S31:S32"/>
    <mergeCell ref="U31:U32"/>
    <mergeCell ref="W31:W32"/>
    <mergeCell ref="H10:W10"/>
    <mergeCell ref="P11:W11"/>
    <mergeCell ref="W13:W14"/>
    <mergeCell ref="BG11:BG12"/>
    <mergeCell ref="BH11:BH12"/>
    <mergeCell ref="X13:Z14"/>
    <mergeCell ref="AB13:AD14"/>
    <mergeCell ref="Q33:Q34"/>
    <mergeCell ref="S33:S34"/>
    <mergeCell ref="U33:U34"/>
    <mergeCell ref="W33:W34"/>
    <mergeCell ref="CP11:CP12"/>
    <mergeCell ref="H11:O11"/>
    <mergeCell ref="H13:M14"/>
    <mergeCell ref="H15:M16"/>
    <mergeCell ref="H17:M18"/>
    <mergeCell ref="H19:M20"/>
    <mergeCell ref="O13:O14"/>
    <mergeCell ref="O15:O16"/>
    <mergeCell ref="O17:O18"/>
    <mergeCell ref="O19:O20"/>
    <mergeCell ref="CF11:CJ11"/>
    <mergeCell ref="CK11:CK12"/>
    <mergeCell ref="CL11:CL12"/>
    <mergeCell ref="CM11:CM12"/>
    <mergeCell ref="CN11:CN12"/>
    <mergeCell ref="BV11:BV12"/>
    <mergeCell ref="BW11:BW12"/>
    <mergeCell ref="BX11:BX12"/>
    <mergeCell ref="X17:Z18"/>
    <mergeCell ref="CI15:CI16"/>
    <mergeCell ref="CJ15:CJ16"/>
    <mergeCell ref="CB15:CB16"/>
    <mergeCell ref="CD15:CD16"/>
    <mergeCell ref="CE15:CE16"/>
    <mergeCell ref="CG15:CG16"/>
    <mergeCell ref="X15:Z16"/>
    <mergeCell ref="AB15:AD16"/>
    <mergeCell ref="AE15:AE16"/>
    <mergeCell ref="M31:M32"/>
    <mergeCell ref="CD19:CD20"/>
    <mergeCell ref="CE19:CE20"/>
    <mergeCell ref="CG19:CG20"/>
    <mergeCell ref="CB17:CB18"/>
    <mergeCell ref="CD17:CD18"/>
    <mergeCell ref="CE17:CE18"/>
    <mergeCell ref="CG17:CG18"/>
    <mergeCell ref="AB17:AD18"/>
    <mergeCell ref="AE17:AE18"/>
    <mergeCell ref="CB19:CB20"/>
    <mergeCell ref="AG23:AG24"/>
    <mergeCell ref="CB21:CB22"/>
    <mergeCell ref="CD21:CD22"/>
    <mergeCell ref="CE21:CE22"/>
    <mergeCell ref="CG21:CG22"/>
    <mergeCell ref="M33:M34"/>
    <mergeCell ref="M35:M36"/>
    <mergeCell ref="O21:O22"/>
    <mergeCell ref="O23:O24"/>
    <mergeCell ref="O25:O26"/>
    <mergeCell ref="O27:O28"/>
    <mergeCell ref="O29:O30"/>
    <mergeCell ref="O31:O32"/>
    <mergeCell ref="O33:O34"/>
    <mergeCell ref="O35:O36"/>
    <mergeCell ref="M21:M22"/>
    <mergeCell ref="M23:M24"/>
    <mergeCell ref="M25:M26"/>
    <mergeCell ref="M27:M28"/>
    <mergeCell ref="I31:I32"/>
    <mergeCell ref="I33:I34"/>
    <mergeCell ref="I35:I36"/>
    <mergeCell ref="K21:K22"/>
    <mergeCell ref="K23:K24"/>
    <mergeCell ref="K25:K26"/>
    <mergeCell ref="K27:K28"/>
    <mergeCell ref="K29:K30"/>
    <mergeCell ref="K31:K32"/>
    <mergeCell ref="K33:K34"/>
    <mergeCell ref="K35:K36"/>
    <mergeCell ref="I21:I22"/>
    <mergeCell ref="A21:A26"/>
    <mergeCell ref="A27:A36"/>
    <mergeCell ref="B27:B28"/>
    <mergeCell ref="C27:C28"/>
    <mergeCell ref="D27:D28"/>
    <mergeCell ref="F27:F28"/>
    <mergeCell ref="AC24:AE24"/>
    <mergeCell ref="B33:B34"/>
    <mergeCell ref="C33:C34"/>
    <mergeCell ref="AC27:AE27"/>
    <mergeCell ref="B31:B32"/>
    <mergeCell ref="C31:C32"/>
    <mergeCell ref="D31:D32"/>
    <mergeCell ref="F31:F32"/>
    <mergeCell ref="AC31:AE32"/>
    <mergeCell ref="D33:D34"/>
    <mergeCell ref="F33:F34"/>
    <mergeCell ref="B35:B36"/>
    <mergeCell ref="C35:C36"/>
    <mergeCell ref="AC26:AE26"/>
    <mergeCell ref="I23:I24"/>
    <mergeCell ref="I25:I26"/>
    <mergeCell ref="I27:I28"/>
    <mergeCell ref="I29:I30"/>
    <mergeCell ref="B10:B12"/>
    <mergeCell ref="C10:C12"/>
    <mergeCell ref="D10:D12"/>
    <mergeCell ref="E10:E12"/>
    <mergeCell ref="F10:F12"/>
    <mergeCell ref="B25:B26"/>
    <mergeCell ref="C25:C26"/>
    <mergeCell ref="D25:D26"/>
    <mergeCell ref="F25:F26"/>
    <mergeCell ref="B15:B16"/>
    <mergeCell ref="C15:C16"/>
    <mergeCell ref="D15:D16"/>
    <mergeCell ref="F15:F16"/>
    <mergeCell ref="B19:B20"/>
    <mergeCell ref="C19:C20"/>
    <mergeCell ref="D19:D20"/>
    <mergeCell ref="F19:F20"/>
    <mergeCell ref="B17:B18"/>
    <mergeCell ref="C17:C18"/>
    <mergeCell ref="D17:D18"/>
    <mergeCell ref="F17:F18"/>
    <mergeCell ref="F21:F22"/>
    <mergeCell ref="B23:B24"/>
    <mergeCell ref="C23:C24"/>
    <mergeCell ref="AR1:CB8"/>
    <mergeCell ref="A8:C8"/>
    <mergeCell ref="D8:E8"/>
    <mergeCell ref="G10:G12"/>
    <mergeCell ref="AR11:AV11"/>
    <mergeCell ref="AW11:BA11"/>
    <mergeCell ref="BB11:BB12"/>
    <mergeCell ref="BC11:BC12"/>
    <mergeCell ref="BD11:BD12"/>
    <mergeCell ref="X10:AE10"/>
    <mergeCell ref="AR10:BH10"/>
    <mergeCell ref="X11:AA11"/>
    <mergeCell ref="AB11:AE11"/>
    <mergeCell ref="BF11:BF12"/>
    <mergeCell ref="BE11:BE12"/>
    <mergeCell ref="CA11:CD11"/>
    <mergeCell ref="AF10:AP11"/>
    <mergeCell ref="A6:G6"/>
    <mergeCell ref="X9:AE9"/>
    <mergeCell ref="BJ11:BN11"/>
    <mergeCell ref="BO11:BS11"/>
    <mergeCell ref="BT11:BT12"/>
    <mergeCell ref="BU11:BU12"/>
    <mergeCell ref="A10:A12"/>
    <mergeCell ref="A13:A14"/>
    <mergeCell ref="B13:B14"/>
    <mergeCell ref="C13:C14"/>
    <mergeCell ref="D13:D14"/>
    <mergeCell ref="F13:F14"/>
    <mergeCell ref="A15:A20"/>
    <mergeCell ref="W15:W16"/>
    <mergeCell ref="W17:W18"/>
    <mergeCell ref="P13:U14"/>
    <mergeCell ref="P15:U16"/>
    <mergeCell ref="P17:U18"/>
    <mergeCell ref="P19:U20"/>
    <mergeCell ref="AE13:AE14"/>
    <mergeCell ref="Q21:Q22"/>
    <mergeCell ref="S21:S22"/>
    <mergeCell ref="U21:U22"/>
    <mergeCell ref="W21:W22"/>
    <mergeCell ref="W19:W20"/>
    <mergeCell ref="CI19:CI20"/>
    <mergeCell ref="CJ19:CJ20"/>
    <mergeCell ref="X19:Z20"/>
    <mergeCell ref="AB19:AD20"/>
    <mergeCell ref="AE19:AE20"/>
    <mergeCell ref="AX21:AX22"/>
    <mergeCell ref="AZ21:AZ22"/>
    <mergeCell ref="BA21:BA22"/>
    <mergeCell ref="BB21:BB22"/>
    <mergeCell ref="AI21:AI22"/>
    <mergeCell ref="AJ21:AJ22"/>
    <mergeCell ref="BM21:BM22"/>
    <mergeCell ref="BN21:BN22"/>
    <mergeCell ref="AK21:AK22"/>
    <mergeCell ref="AL21:AL22"/>
    <mergeCell ref="AS21:AS22"/>
    <mergeCell ref="CJ21:CJ22"/>
    <mergeCell ref="AG21:AG22"/>
    <mergeCell ref="BP21:BP22"/>
    <mergeCell ref="BR21:BR22"/>
    <mergeCell ref="BS21:BS22"/>
    <mergeCell ref="BT21:BT22"/>
    <mergeCell ref="BU21:BU22"/>
    <mergeCell ref="BC21:BC22"/>
    <mergeCell ref="AU21:AU22"/>
    <mergeCell ref="AV21:AV22"/>
    <mergeCell ref="AV23:AV24"/>
    <mergeCell ref="AX23:AX24"/>
    <mergeCell ref="AZ23:AZ24"/>
    <mergeCell ref="BA23:BA24"/>
    <mergeCell ref="BP23:BP24"/>
    <mergeCell ref="BR23:BR24"/>
    <mergeCell ref="BS23:BS24"/>
    <mergeCell ref="BT23:BT24"/>
    <mergeCell ref="BU23:BU24"/>
    <mergeCell ref="B21:B22"/>
    <mergeCell ref="C21:C22"/>
    <mergeCell ref="D21:D22"/>
    <mergeCell ref="BB23:BB24"/>
    <mergeCell ref="BC23:BC24"/>
    <mergeCell ref="BK23:BK24"/>
    <mergeCell ref="AU23:AU24"/>
    <mergeCell ref="BK21:BK22"/>
    <mergeCell ref="CL23:CL24"/>
    <mergeCell ref="CI23:CI24"/>
    <mergeCell ref="CD23:CD24"/>
    <mergeCell ref="CE23:CE24"/>
    <mergeCell ref="CG23:CG24"/>
    <mergeCell ref="CK21:CK22"/>
    <mergeCell ref="CL21:CL22"/>
    <mergeCell ref="CI21:CI22"/>
    <mergeCell ref="AI23:AI24"/>
    <mergeCell ref="AJ23:AJ24"/>
    <mergeCell ref="AK23:AK24"/>
    <mergeCell ref="AL23:AL24"/>
    <mergeCell ref="AS23:AS24"/>
    <mergeCell ref="BM23:BM24"/>
    <mergeCell ref="D23:D24"/>
    <mergeCell ref="F23:F24"/>
    <mergeCell ref="CB23:CB24"/>
    <mergeCell ref="BN23:BN24"/>
    <mergeCell ref="CJ23:CJ24"/>
    <mergeCell ref="CB25:CB26"/>
    <mergeCell ref="CD25:CD26"/>
    <mergeCell ref="CE25:CE26"/>
    <mergeCell ref="CG25:CG26"/>
    <mergeCell ref="CI25:CI26"/>
    <mergeCell ref="BP25:BP26"/>
    <mergeCell ref="CJ25:CJ26"/>
    <mergeCell ref="BU25:BU26"/>
    <mergeCell ref="BR25:BR26"/>
    <mergeCell ref="BS25:BS26"/>
    <mergeCell ref="BT25:BT26"/>
    <mergeCell ref="CD29:CD30"/>
    <mergeCell ref="CE29:CE30"/>
    <mergeCell ref="BS29:BS30"/>
    <mergeCell ref="BT29:BT30"/>
    <mergeCell ref="BU29:BU30"/>
    <mergeCell ref="BM29:BM30"/>
    <mergeCell ref="BN29:BN30"/>
    <mergeCell ref="CB29:CB30"/>
    <mergeCell ref="CG27:CG28"/>
    <mergeCell ref="CL25:CL26"/>
    <mergeCell ref="CK25:CK26"/>
    <mergeCell ref="AX27:AX28"/>
    <mergeCell ref="AZ27:AZ28"/>
    <mergeCell ref="BK27:BK28"/>
    <mergeCell ref="CJ27:CJ28"/>
    <mergeCell ref="BA27:BA28"/>
    <mergeCell ref="BB27:BB28"/>
    <mergeCell ref="BC27:BC28"/>
    <mergeCell ref="CI27:CI28"/>
    <mergeCell ref="BK29:BK30"/>
    <mergeCell ref="AI25:AI26"/>
    <mergeCell ref="AJ25:AJ26"/>
    <mergeCell ref="AK25:AK26"/>
    <mergeCell ref="AL25:AL26"/>
    <mergeCell ref="AS25:AS26"/>
    <mergeCell ref="BB25:BB26"/>
    <mergeCell ref="AZ25:AZ26"/>
    <mergeCell ref="BA25:BA26"/>
    <mergeCell ref="BC25:BC26"/>
    <mergeCell ref="AZ29:AZ30"/>
    <mergeCell ref="BA29:BA30"/>
    <mergeCell ref="BB29:BB30"/>
    <mergeCell ref="AP29:AP30"/>
    <mergeCell ref="AS29:AS30"/>
    <mergeCell ref="AK29:AK30"/>
    <mergeCell ref="AL29:AL30"/>
    <mergeCell ref="AU29:AU30"/>
    <mergeCell ref="AU27:AU28"/>
    <mergeCell ref="AV27:AV28"/>
    <mergeCell ref="AX29:AX30"/>
    <mergeCell ref="AV29:AV30"/>
    <mergeCell ref="BK25:BK26"/>
    <mergeCell ref="AX25:AX26"/>
    <mergeCell ref="B29:B30"/>
    <mergeCell ref="C29:C30"/>
    <mergeCell ref="D29:D30"/>
    <mergeCell ref="F29:F30"/>
    <mergeCell ref="AG29:AG30"/>
    <mergeCell ref="AI29:AI30"/>
    <mergeCell ref="AJ29:AJ30"/>
    <mergeCell ref="Q29:Q30"/>
    <mergeCell ref="S29:S30"/>
    <mergeCell ref="U29:U30"/>
    <mergeCell ref="W29:W30"/>
    <mergeCell ref="M29:M30"/>
    <mergeCell ref="AG27:AG28"/>
    <mergeCell ref="AI27:AI28"/>
    <mergeCell ref="AJ27:AJ28"/>
    <mergeCell ref="AK27:AK28"/>
    <mergeCell ref="AL27:AL28"/>
    <mergeCell ref="AS27:AS28"/>
    <mergeCell ref="Q27:Q28"/>
    <mergeCell ref="S27:S28"/>
    <mergeCell ref="U27:U28"/>
    <mergeCell ref="W27:W28"/>
    <mergeCell ref="AC28:AE28"/>
    <mergeCell ref="AG33:AG34"/>
    <mergeCell ref="CB31:CB32"/>
    <mergeCell ref="CD31:CD32"/>
    <mergeCell ref="CE31:CE32"/>
    <mergeCell ref="CG31:CG32"/>
    <mergeCell ref="BP31:BP32"/>
    <mergeCell ref="BR31:BR32"/>
    <mergeCell ref="BS31:BS32"/>
    <mergeCell ref="BT31:BT32"/>
    <mergeCell ref="BU31:BU32"/>
    <mergeCell ref="BC31:BC32"/>
    <mergeCell ref="BK31:BK32"/>
    <mergeCell ref="BM31:BM32"/>
    <mergeCell ref="BN31:BN32"/>
    <mergeCell ref="AS31:AS32"/>
    <mergeCell ref="AI33:AI34"/>
    <mergeCell ref="AJ33:AJ34"/>
    <mergeCell ref="AK33:AK34"/>
    <mergeCell ref="AL33:AL34"/>
    <mergeCell ref="BU33:BU34"/>
    <mergeCell ref="AG31:AG32"/>
    <mergeCell ref="AI31:AI32"/>
    <mergeCell ref="AU33:AU34"/>
    <mergeCell ref="AV31:AV32"/>
    <mergeCell ref="CK35:CK36"/>
    <mergeCell ref="CL35:CL36"/>
    <mergeCell ref="CD33:CD34"/>
    <mergeCell ref="CE33:CE34"/>
    <mergeCell ref="CG33:CG34"/>
    <mergeCell ref="BB35:BB36"/>
    <mergeCell ref="CL33:CL34"/>
    <mergeCell ref="AZ31:AZ32"/>
    <mergeCell ref="BA31:BA32"/>
    <mergeCell ref="CJ31:CJ32"/>
    <mergeCell ref="CI31:CI32"/>
    <mergeCell ref="CE35:CE36"/>
    <mergeCell ref="CG35:CG36"/>
    <mergeCell ref="BP35:BP36"/>
    <mergeCell ref="BR35:BR36"/>
    <mergeCell ref="BS35:BS36"/>
    <mergeCell ref="BT35:BT36"/>
    <mergeCell ref="BU35:BU36"/>
    <mergeCell ref="CB35:CB36"/>
    <mergeCell ref="AX35:AX36"/>
    <mergeCell ref="AZ35:AZ36"/>
    <mergeCell ref="BA35:BA36"/>
    <mergeCell ref="BC35:BC36"/>
    <mergeCell ref="BK35:BK36"/>
    <mergeCell ref="BM35:BM36"/>
    <mergeCell ref="BN35:BN36"/>
    <mergeCell ref="CJ35:CJ36"/>
    <mergeCell ref="AX31:AX32"/>
    <mergeCell ref="BB31:BB32"/>
    <mergeCell ref="BN33:BN34"/>
    <mergeCell ref="CD35:CD36"/>
    <mergeCell ref="AI35:AI36"/>
    <mergeCell ref="AJ35:AJ36"/>
    <mergeCell ref="AK35:AK36"/>
    <mergeCell ref="AL35:AL36"/>
    <mergeCell ref="AS35:AS36"/>
    <mergeCell ref="AU35:AU36"/>
    <mergeCell ref="AJ31:AJ32"/>
    <mergeCell ref="AK31:AK32"/>
    <mergeCell ref="AL31:AL32"/>
    <mergeCell ref="AV35:AV36"/>
    <mergeCell ref="AU31:AU32"/>
    <mergeCell ref="A39:E39"/>
    <mergeCell ref="CK33:CK34"/>
    <mergeCell ref="CI35:CI36"/>
    <mergeCell ref="D35:D36"/>
    <mergeCell ref="F35:F36"/>
    <mergeCell ref="AG35:AG36"/>
    <mergeCell ref="AZ33:AZ34"/>
    <mergeCell ref="BA33:BA34"/>
    <mergeCell ref="BP33:BP34"/>
    <mergeCell ref="BR33:BR34"/>
    <mergeCell ref="BS33:BS34"/>
    <mergeCell ref="BT33:BT34"/>
    <mergeCell ref="CJ33:CJ34"/>
    <mergeCell ref="CI33:CI34"/>
    <mergeCell ref="BB33:BB34"/>
    <mergeCell ref="AS33:AS34"/>
    <mergeCell ref="AV33:AV34"/>
    <mergeCell ref="AX33:AX34"/>
    <mergeCell ref="CB33:CB34"/>
    <mergeCell ref="BC33:BC34"/>
    <mergeCell ref="BK33:BK34"/>
    <mergeCell ref="BM33:BM34"/>
    <mergeCell ref="CQ11:CQ12"/>
    <mergeCell ref="BY11:BY12"/>
    <mergeCell ref="CO11:CO12"/>
    <mergeCell ref="CL27:CL28"/>
    <mergeCell ref="CK31:CK32"/>
    <mergeCell ref="CL31:CL32"/>
    <mergeCell ref="CL29:CL30"/>
    <mergeCell ref="CG29:CG30"/>
    <mergeCell ref="CI29:CI30"/>
    <mergeCell ref="CJ29:CJ30"/>
    <mergeCell ref="CB27:CB28"/>
    <mergeCell ref="CD27:CD28"/>
    <mergeCell ref="CE27:CE28"/>
    <mergeCell ref="CK27:CK28"/>
    <mergeCell ref="CK29:CK30"/>
    <mergeCell ref="CJ13:CJ14"/>
    <mergeCell ref="CB13:CB14"/>
    <mergeCell ref="CD13:CD14"/>
    <mergeCell ref="CE13:CE14"/>
    <mergeCell ref="CG13:CG14"/>
    <mergeCell ref="CI13:CI14"/>
    <mergeCell ref="CI17:CI18"/>
    <mergeCell ref="CJ17:CJ18"/>
    <mergeCell ref="CK23:CK24"/>
    <mergeCell ref="X6:AA8"/>
    <mergeCell ref="AM29:AM30"/>
    <mergeCell ref="AN29:AN30"/>
    <mergeCell ref="AO29:AO30"/>
    <mergeCell ref="AM31:AM32"/>
    <mergeCell ref="AN31:AN32"/>
    <mergeCell ref="AO31:AO32"/>
    <mergeCell ref="X1:AE5"/>
    <mergeCell ref="BJ10:BY10"/>
    <mergeCell ref="BU27:BU28"/>
    <mergeCell ref="BM27:BM28"/>
    <mergeCell ref="BN27:BN28"/>
    <mergeCell ref="BP27:BP28"/>
    <mergeCell ref="BR27:BR28"/>
    <mergeCell ref="BS27:BS28"/>
    <mergeCell ref="BT27:BT28"/>
    <mergeCell ref="BP29:BP30"/>
    <mergeCell ref="BR29:BR30"/>
    <mergeCell ref="AG25:AG26"/>
    <mergeCell ref="BM25:BM26"/>
    <mergeCell ref="BN25:BN26"/>
    <mergeCell ref="AU25:AU26"/>
    <mergeCell ref="AV25:AV26"/>
    <mergeCell ref="BC29:BC30"/>
  </mergeCells>
  <conditionalFormatting sqref="O13">
    <cfRule type="cellIs" dxfId="5" priority="3" operator="equal">
      <formula>#REF!</formula>
    </cfRule>
  </conditionalFormatting>
  <conditionalFormatting sqref="W13">
    <cfRule type="cellIs" dxfId="4" priority="1" operator="equal">
      <formula>#REF!</formula>
    </cfRule>
  </conditionalFormatting>
  <conditionalFormatting sqref="CB13">
    <cfRule type="cellIs" dxfId="3" priority="20" operator="equal">
      <formula>#REF!</formula>
    </cfRule>
  </conditionalFormatting>
  <conditionalFormatting sqref="CD13">
    <cfRule type="cellIs" dxfId="2" priority="19" operator="equal">
      <formula>#REF!</formula>
    </cfRule>
  </conditionalFormatting>
  <conditionalFormatting sqref="CG13">
    <cfRule type="cellIs" dxfId="1" priority="18" operator="equal">
      <formula>#REF!</formula>
    </cfRule>
  </conditionalFormatting>
  <conditionalFormatting sqref="CI13">
    <cfRule type="cellIs" dxfId="0" priority="17" operator="equal">
      <formula>#REF!</formula>
    </cfRule>
  </conditionalFormatting>
  <pageMargins left="0.7" right="0.7" top="0.75" bottom="0.75" header="0.3" footer="0.3"/>
  <pageSetup paperSize="9" scale="10" fitToHeight="0" orientation="landscape"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Datos!$A$1:$A$33</xm:f>
          </x14:formula1>
          <xm:sqref>D8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Anayancy Alcantara Armendariz</cp:lastModifiedBy>
  <cp:revision/>
  <dcterms:created xsi:type="dcterms:W3CDTF">2019-03-29T17:53:20Z</dcterms:created>
  <dcterms:modified xsi:type="dcterms:W3CDTF">2023-07-14T19:58:16Z</dcterms:modified>
  <cp:category/>
  <cp:contentStatus/>
</cp:coreProperties>
</file>