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D:\Us_Estadística\Desktop\IV TRIM 2021\SRFT\MIR F Y V\"/>
    </mc:Choice>
  </mc:AlternateContent>
  <xr:revisionPtr revIDLastSave="0" documentId="13_ncr:1_{A54B278E-7C0B-434A-A5B3-55C6FC8590AA}" xr6:coauthVersionLast="45" xr6:coauthVersionMax="47" xr10:uidLastSave="{00000000-0000-0000-0000-000000000000}"/>
  <bookViews>
    <workbookView xWindow="-120" yWindow="-120" windowWidth="25440" windowHeight="15390" firstSheet="1" activeTab="1" xr2:uid="{00000000-000D-0000-FFFF-FFFF00000000}"/>
  </bookViews>
  <sheets>
    <sheet name="Datos" sheetId="4" state="hidden" r:id="rId1"/>
    <sheet name="Seg. MIR 33 4to trim" sheetId="6" r:id="rId2"/>
    <sheet name="Seg. MIR 33 3er trim" sheetId="5" state="hidden" r:id="rId3"/>
  </sheets>
  <externalReferences>
    <externalReference r:id="rId4"/>
  </externalReferences>
  <definedNames>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dicadores" hidden="1">{"'Hoja1'!$A$1:$I$70"}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U37" i="6" l="1"/>
  <c r="BD39" i="6"/>
  <c r="AM39" i="6"/>
  <c r="Z39" i="6"/>
  <c r="O39" i="6"/>
  <c r="N39" i="6"/>
  <c r="M39" i="6"/>
  <c r="K39" i="6"/>
  <c r="J39" i="6"/>
  <c r="I39" i="6"/>
  <c r="H39" i="6"/>
  <c r="AM37" i="6"/>
  <c r="Z37" i="6"/>
  <c r="T37" i="6"/>
  <c r="O37" i="6"/>
  <c r="N37" i="6"/>
  <c r="M37" i="6"/>
  <c r="L37" i="6"/>
  <c r="K37" i="6"/>
  <c r="J37" i="6"/>
  <c r="I37" i="6"/>
  <c r="H37" i="6"/>
  <c r="BS36" i="6"/>
  <c r="BB36" i="6"/>
  <c r="AR36" i="6"/>
  <c r="BI36" i="6" s="1"/>
  <c r="BZ36" i="6" s="1"/>
  <c r="AK36" i="6"/>
  <c r="AH36" i="6"/>
  <c r="X36" i="6"/>
  <c r="U36" i="6"/>
  <c r="AP36" i="6" s="1"/>
  <c r="S36" i="6"/>
  <c r="R36" i="6"/>
  <c r="Q36" i="6"/>
  <c r="P36" i="6"/>
  <c r="BV35" i="6"/>
  <c r="BS35" i="6"/>
  <c r="BT35" i="6" s="1"/>
  <c r="BE35" i="6"/>
  <c r="BB35" i="6"/>
  <c r="BC35" i="6" s="1"/>
  <c r="BF35" i="6" s="1"/>
  <c r="AR35" i="6"/>
  <c r="BI35" i="6" s="1"/>
  <c r="AN35" i="6"/>
  <c r="AK35" i="6"/>
  <c r="AL35" i="6" s="1"/>
  <c r="AH35" i="6"/>
  <c r="AA35" i="6"/>
  <c r="X35" i="6"/>
  <c r="U35" i="6"/>
  <c r="V35" i="6" s="1"/>
  <c r="S35" i="6"/>
  <c r="R35" i="6"/>
  <c r="Q35" i="6"/>
  <c r="P35" i="6"/>
  <c r="BS34" i="6"/>
  <c r="BS39" i="6" s="1"/>
  <c r="BB34" i="6"/>
  <c r="BB39" i="6" s="1"/>
  <c r="AR34" i="6"/>
  <c r="AK34" i="6"/>
  <c r="AK39" i="6" s="1"/>
  <c r="AH34" i="6"/>
  <c r="X34" i="6"/>
  <c r="X39" i="6" s="1"/>
  <c r="U34" i="6"/>
  <c r="U39" i="6" s="1"/>
  <c r="S34" i="6"/>
  <c r="S39" i="6" s="1"/>
  <c r="R34" i="6"/>
  <c r="R39" i="6" s="1"/>
  <c r="Q34" i="6"/>
  <c r="Q39" i="6" s="1"/>
  <c r="P34" i="6"/>
  <c r="P39" i="6" s="1"/>
  <c r="BV33" i="6"/>
  <c r="BS33" i="6"/>
  <c r="BE33" i="6"/>
  <c r="BB33" i="6"/>
  <c r="BC33" i="6" s="1"/>
  <c r="AR33" i="6"/>
  <c r="AN33" i="6"/>
  <c r="AK33" i="6"/>
  <c r="AL33" i="6" s="1"/>
  <c r="AH33" i="6"/>
  <c r="AA33" i="6"/>
  <c r="X33" i="6"/>
  <c r="X37" i="6" s="1"/>
  <c r="U33" i="6"/>
  <c r="S33" i="6"/>
  <c r="S37" i="6" s="1"/>
  <c r="R33" i="6"/>
  <c r="R37" i="6" s="1"/>
  <c r="Q33" i="6"/>
  <c r="Q37" i="6" s="1"/>
  <c r="P33" i="6"/>
  <c r="P37" i="6" s="1"/>
  <c r="BZ32" i="6"/>
  <c r="BX32" i="6"/>
  <c r="BS32" i="6"/>
  <c r="BI32" i="6"/>
  <c r="BG32" i="6"/>
  <c r="BB32" i="6"/>
  <c r="AR32" i="6"/>
  <c r="AP32" i="6"/>
  <c r="AK32" i="6"/>
  <c r="X32" i="6"/>
  <c r="BZ31" i="6"/>
  <c r="CA31" i="6" s="1"/>
  <c r="BX31" i="6"/>
  <c r="BY31" i="6" s="1"/>
  <c r="BV31" i="6"/>
  <c r="BS31" i="6"/>
  <c r="BI31" i="6"/>
  <c r="BJ31" i="6" s="1"/>
  <c r="BG31" i="6"/>
  <c r="BH31" i="6" s="1"/>
  <c r="BE31" i="6"/>
  <c r="BB31" i="6"/>
  <c r="BC31" i="6" s="1"/>
  <c r="BF31" i="6" s="1"/>
  <c r="AR31" i="6"/>
  <c r="AS31" i="6" s="1"/>
  <c r="AP31" i="6"/>
  <c r="AQ31" i="6" s="1"/>
  <c r="AN31" i="6"/>
  <c r="AK31" i="6"/>
  <c r="AL31" i="6" s="1"/>
  <c r="AA31" i="6"/>
  <c r="X31" i="6"/>
  <c r="Y31" i="6" s="1"/>
  <c r="BS30" i="6"/>
  <c r="BB30" i="6"/>
  <c r="AR30" i="6"/>
  <c r="BI30" i="6" s="1"/>
  <c r="BZ30" i="6" s="1"/>
  <c r="AK30" i="6"/>
  <c r="X30" i="6"/>
  <c r="U30" i="6"/>
  <c r="S30" i="6"/>
  <c r="R30" i="6"/>
  <c r="Q30" i="6"/>
  <c r="P30" i="6"/>
  <c r="BV29" i="6"/>
  <c r="BS29" i="6"/>
  <c r="BT29" i="6" s="1"/>
  <c r="BE29" i="6"/>
  <c r="BB29" i="6"/>
  <c r="BC29" i="6" s="1"/>
  <c r="BF29" i="6" s="1"/>
  <c r="AR29" i="6"/>
  <c r="AN29" i="6"/>
  <c r="AK29" i="6"/>
  <c r="AL29" i="6" s="1"/>
  <c r="AO29" i="6" s="1"/>
  <c r="AA29" i="6"/>
  <c r="X29" i="6"/>
  <c r="Y29" i="6" s="1"/>
  <c r="AB29" i="6" s="1"/>
  <c r="U29" i="6"/>
  <c r="S29" i="6"/>
  <c r="R29" i="6"/>
  <c r="Q29" i="6"/>
  <c r="P29" i="6"/>
  <c r="BZ28" i="6"/>
  <c r="BX28" i="6"/>
  <c r="BS28" i="6"/>
  <c r="BI28" i="6"/>
  <c r="BG28" i="6"/>
  <c r="BB28" i="6"/>
  <c r="AR28" i="6"/>
  <c r="AP28" i="6"/>
  <c r="AK28" i="6"/>
  <c r="X28" i="6"/>
  <c r="BZ27" i="6"/>
  <c r="CA27" i="6" s="1"/>
  <c r="BX27" i="6"/>
  <c r="BY27" i="6" s="1"/>
  <c r="BV27" i="6"/>
  <c r="BS27" i="6"/>
  <c r="BI27" i="6"/>
  <c r="BJ27" i="6" s="1"/>
  <c r="BG27" i="6"/>
  <c r="BH27" i="6" s="1"/>
  <c r="BE27" i="6"/>
  <c r="BB27" i="6"/>
  <c r="BC27" i="6" s="1"/>
  <c r="BF27" i="6" s="1"/>
  <c r="AR27" i="6"/>
  <c r="AS27" i="6" s="1"/>
  <c r="AP27" i="6"/>
  <c r="AQ27" i="6" s="1"/>
  <c r="AT27" i="6" s="1"/>
  <c r="AN27" i="6"/>
  <c r="AK27" i="6"/>
  <c r="AL27" i="6" s="1"/>
  <c r="AO27" i="6" s="1"/>
  <c r="AA27" i="6"/>
  <c r="X27" i="6"/>
  <c r="Y27" i="6" s="1"/>
  <c r="AB27" i="6" s="1"/>
  <c r="BZ26" i="6"/>
  <c r="BX26" i="6"/>
  <c r="BS26" i="6"/>
  <c r="BI26" i="6"/>
  <c r="BG26" i="6"/>
  <c r="BB26" i="6"/>
  <c r="AR26" i="6"/>
  <c r="AP26" i="6"/>
  <c r="AK26" i="6"/>
  <c r="AH26" i="6"/>
  <c r="X26" i="6"/>
  <c r="BV25" i="6"/>
  <c r="BS25" i="6"/>
  <c r="BE25" i="6"/>
  <c r="BB25" i="6"/>
  <c r="BC25" i="6" s="1"/>
  <c r="BF25" i="6" s="1"/>
  <c r="AR25" i="6"/>
  <c r="BI25" i="6" s="1"/>
  <c r="AN25" i="6"/>
  <c r="AK25" i="6"/>
  <c r="AL25" i="6" s="1"/>
  <c r="AH25" i="6"/>
  <c r="AA25" i="6"/>
  <c r="X25" i="6"/>
  <c r="Y25" i="6" s="1"/>
  <c r="AB25" i="6" s="1"/>
  <c r="U25" i="6"/>
  <c r="S25" i="6"/>
  <c r="R25" i="6"/>
  <c r="Q25" i="6"/>
  <c r="P25" i="6"/>
  <c r="BZ24" i="6"/>
  <c r="BX24" i="6"/>
  <c r="BS24" i="6"/>
  <c r="BI24" i="6"/>
  <c r="BG24" i="6"/>
  <c r="BB24" i="6"/>
  <c r="AR24" i="6"/>
  <c r="AP24" i="6"/>
  <c r="AK24" i="6"/>
  <c r="AH24" i="6"/>
  <c r="X24" i="6"/>
  <c r="BV23" i="6"/>
  <c r="BS23" i="6"/>
  <c r="BT23" i="6" s="1"/>
  <c r="BE23" i="6"/>
  <c r="BB23" i="6"/>
  <c r="AR23" i="6"/>
  <c r="AN23" i="6"/>
  <c r="AK23" i="6"/>
  <c r="AL23" i="6" s="1"/>
  <c r="AO23" i="6" s="1"/>
  <c r="AH23" i="6"/>
  <c r="AA23" i="6"/>
  <c r="X23" i="6"/>
  <c r="Y23" i="6" s="1"/>
  <c r="AB23" i="6" s="1"/>
  <c r="U23" i="6"/>
  <c r="S23" i="6"/>
  <c r="R23" i="6"/>
  <c r="Q23" i="6"/>
  <c r="P23" i="6"/>
  <c r="BS22" i="6"/>
  <c r="BB22" i="6"/>
  <c r="AR22" i="6"/>
  <c r="BI22" i="6" s="1"/>
  <c r="BZ22" i="6" s="1"/>
  <c r="AK22" i="6"/>
  <c r="X22" i="6"/>
  <c r="U22" i="6"/>
  <c r="S22" i="6"/>
  <c r="R22" i="6"/>
  <c r="Q22" i="6"/>
  <c r="P22" i="6"/>
  <c r="BV21" i="6"/>
  <c r="BS21" i="6"/>
  <c r="BT21" i="6" s="1"/>
  <c r="BE21" i="6"/>
  <c r="BB21" i="6"/>
  <c r="BC21" i="6" s="1"/>
  <c r="AR21" i="6"/>
  <c r="AN21" i="6"/>
  <c r="AK21" i="6"/>
  <c r="AL21" i="6" s="1"/>
  <c r="AO21" i="6" s="1"/>
  <c r="AH21" i="6"/>
  <c r="AA21" i="6"/>
  <c r="X21" i="6"/>
  <c r="Y21" i="6" s="1"/>
  <c r="AB21" i="6" s="1"/>
  <c r="U21" i="6"/>
  <c r="S21" i="6"/>
  <c r="R21" i="6"/>
  <c r="Q21" i="6"/>
  <c r="P21" i="6"/>
  <c r="BZ20" i="6"/>
  <c r="BS20" i="6"/>
  <c r="BX20" i="6" s="1"/>
  <c r="BZ19" i="6"/>
  <c r="CA19" i="6" s="1"/>
  <c r="BV19" i="6"/>
  <c r="BS19" i="6"/>
  <c r="BT19" i="6" s="1"/>
  <c r="BW19" i="6" s="1"/>
  <c r="BZ18" i="6"/>
  <c r="BS18" i="6"/>
  <c r="BX18" i="6" s="1"/>
  <c r="BZ17" i="6"/>
  <c r="CA17" i="6" s="1"/>
  <c r="BV17" i="6"/>
  <c r="BS17" i="6"/>
  <c r="BT17" i="6" s="1"/>
  <c r="BW17" i="6" s="1"/>
  <c r="BZ16" i="6"/>
  <c r="BS16" i="6"/>
  <c r="BX16" i="6" s="1"/>
  <c r="BZ15" i="6"/>
  <c r="CA15" i="6" s="1"/>
  <c r="BV15" i="6"/>
  <c r="BS15" i="6"/>
  <c r="BT15" i="6" s="1"/>
  <c r="BW15" i="6" s="1"/>
  <c r="BZ14" i="6"/>
  <c r="BS14" i="6"/>
  <c r="BX14" i="6" s="1"/>
  <c r="BZ13" i="6"/>
  <c r="CA13" i="6" s="1"/>
  <c r="BV13" i="6"/>
  <c r="BS13" i="6"/>
  <c r="BT13" i="6" s="1"/>
  <c r="BW13" i="6" s="1"/>
  <c r="V21" i="6" l="1"/>
  <c r="AP21" i="6"/>
  <c r="BI21" i="6"/>
  <c r="AS21" i="6"/>
  <c r="BF21" i="6"/>
  <c r="AP22" i="6"/>
  <c r="V22" i="6"/>
  <c r="BI23" i="6"/>
  <c r="AS23" i="6"/>
  <c r="BW23" i="6"/>
  <c r="BC23" i="6"/>
  <c r="BF23" i="6" s="1"/>
  <c r="AP25" i="6"/>
  <c r="AQ25" i="6" s="1"/>
  <c r="V25" i="6"/>
  <c r="AO25" i="6"/>
  <c r="CB27" i="6"/>
  <c r="BT27" i="6"/>
  <c r="AP29" i="6"/>
  <c r="V29" i="6"/>
  <c r="BI29" i="6"/>
  <c r="AS29" i="6"/>
  <c r="BW29" i="6"/>
  <c r="AP30" i="6"/>
  <c r="V30" i="6"/>
  <c r="BG30" i="6" s="1"/>
  <c r="BK31" i="6"/>
  <c r="CB31" i="6"/>
  <c r="V33" i="6"/>
  <c r="U37" i="6"/>
  <c r="BI33" i="6"/>
  <c r="BZ33" i="6" s="1"/>
  <c r="AS33" i="6"/>
  <c r="BF33" i="6"/>
  <c r="AR39" i="6"/>
  <c r="BI34" i="6"/>
  <c r="BZ34" i="6" s="1"/>
  <c r="AO35" i="6"/>
  <c r="Y35" i="6"/>
  <c r="AB35" i="6" s="1"/>
  <c r="BW27" i="6"/>
  <c r="BT31" i="6"/>
  <c r="BX15" i="6"/>
  <c r="BY15" i="6" s="1"/>
  <c r="CB15" i="6" s="1"/>
  <c r="BW21" i="6"/>
  <c r="BT25" i="6"/>
  <c r="BW25" i="6" s="1"/>
  <c r="BX13" i="6"/>
  <c r="BY13" i="6" s="1"/>
  <c r="CB13" i="6" s="1"/>
  <c r="BT33" i="6"/>
  <c r="BW33" i="6" s="1"/>
  <c r="BX19" i="6"/>
  <c r="BY19" i="6" s="1"/>
  <c r="CB19" i="6" s="1"/>
  <c r="BW35" i="6"/>
  <c r="BG22" i="6"/>
  <c r="W22" i="6"/>
  <c r="BX22" i="6" s="1"/>
  <c r="AP23" i="6"/>
  <c r="AQ23" i="6" s="1"/>
  <c r="AT23" i="6" s="1"/>
  <c r="V23" i="6"/>
  <c r="AO31" i="6"/>
  <c r="BG35" i="6"/>
  <c r="W35" i="6"/>
  <c r="BX35" i="6" s="1"/>
  <c r="BZ25" i="6"/>
  <c r="CA25" i="6" s="1"/>
  <c r="BJ25" i="6"/>
  <c r="BK27" i="6"/>
  <c r="BW31" i="6"/>
  <c r="BX17" i="6"/>
  <c r="BY17" i="6" s="1"/>
  <c r="CB17" i="6" s="1"/>
  <c r="W21" i="6"/>
  <c r="BX21" i="6" s="1"/>
  <c r="BG21" i="6"/>
  <c r="BH21" i="6" s="1"/>
  <c r="BZ29" i="6"/>
  <c r="CA29" i="6" s="1"/>
  <c r="BJ29" i="6"/>
  <c r="AB31" i="6"/>
  <c r="AT31" i="6"/>
  <c r="W33" i="6"/>
  <c r="BG33" i="6"/>
  <c r="V37" i="6"/>
  <c r="AL37" i="6"/>
  <c r="AO33" i="6"/>
  <c r="AO37" i="6" s="1"/>
  <c r="BZ35" i="6"/>
  <c r="CA35" i="6" s="1"/>
  <c r="BJ35" i="6"/>
  <c r="AN37" i="6"/>
  <c r="AR37" i="6"/>
  <c r="AS25" i="6"/>
  <c r="AT25" i="6" s="1"/>
  <c r="W30" i="6"/>
  <c r="BX30" i="6" s="1"/>
  <c r="Y33" i="6"/>
  <c r="AB33" i="6" s="1"/>
  <c r="AP33" i="6"/>
  <c r="BJ33" i="6"/>
  <c r="V34" i="6"/>
  <c r="AS35" i="6"/>
  <c r="AS37" i="6" s="1"/>
  <c r="AK37" i="6"/>
  <c r="AP34" i="6"/>
  <c r="AP39" i="6" s="1"/>
  <c r="AP35" i="6"/>
  <c r="AQ35" i="6" s="1"/>
  <c r="V36" i="6"/>
  <c r="BD39" i="5"/>
  <c r="AM37" i="5"/>
  <c r="I37" i="5"/>
  <c r="J37" i="5"/>
  <c r="K37" i="5"/>
  <c r="L37" i="5"/>
  <c r="M37" i="5"/>
  <c r="N37" i="5"/>
  <c r="O37" i="5"/>
  <c r="T37" i="5"/>
  <c r="Z37" i="5"/>
  <c r="H37" i="5"/>
  <c r="AR32" i="5"/>
  <c r="AR31" i="5"/>
  <c r="AH36" i="5"/>
  <c r="AH35" i="5"/>
  <c r="AH34" i="5"/>
  <c r="AH33" i="5"/>
  <c r="AH26" i="5"/>
  <c r="AH25" i="5"/>
  <c r="AH24" i="5"/>
  <c r="AH23" i="5"/>
  <c r="AH21" i="5"/>
  <c r="CA33" i="6" l="1"/>
  <c r="BG29" i="6"/>
  <c r="BH29" i="6" s="1"/>
  <c r="BK29" i="6" s="1"/>
  <c r="W29" i="6"/>
  <c r="BX29" i="6" s="1"/>
  <c r="BY29" i="6" s="1"/>
  <c r="AQ29" i="6"/>
  <c r="AT29" i="6" s="1"/>
  <c r="BG25" i="6"/>
  <c r="BH25" i="6" s="1"/>
  <c r="BK25" i="6" s="1"/>
  <c r="W25" i="6"/>
  <c r="BX25" i="6" s="1"/>
  <c r="BY25" i="6" s="1"/>
  <c r="CB25" i="6" s="1"/>
  <c r="BZ23" i="6"/>
  <c r="CA23" i="6" s="1"/>
  <c r="BJ23" i="6"/>
  <c r="BZ21" i="6"/>
  <c r="CA21" i="6" s="1"/>
  <c r="BJ21" i="6"/>
  <c r="BK21" i="6" s="1"/>
  <c r="AQ21" i="6"/>
  <c r="AT21" i="6" s="1"/>
  <c r="BY21" i="6"/>
  <c r="CB21" i="6" s="1"/>
  <c r="V39" i="6"/>
  <c r="W34" i="6"/>
  <c r="BG34" i="6"/>
  <c r="BH33" i="6"/>
  <c r="BK33" i="6" s="1"/>
  <c r="W23" i="6"/>
  <c r="BX23" i="6" s="1"/>
  <c r="BY23" i="6" s="1"/>
  <c r="CB23" i="6" s="1"/>
  <c r="BG23" i="6"/>
  <c r="BH23" i="6" s="1"/>
  <c r="BK23" i="6" s="1"/>
  <c r="W36" i="6"/>
  <c r="BX36" i="6" s="1"/>
  <c r="BY35" i="6" s="1"/>
  <c r="CB35" i="6" s="1"/>
  <c r="BG36" i="6"/>
  <c r="AT35" i="6"/>
  <c r="AP37" i="6"/>
  <c r="AQ33" i="6"/>
  <c r="BX33" i="6"/>
  <c r="W37" i="6"/>
  <c r="CB29" i="6"/>
  <c r="BH35" i="6"/>
  <c r="BK35" i="6" s="1"/>
  <c r="BX32" i="5"/>
  <c r="BX31" i="5"/>
  <c r="BX26" i="5"/>
  <c r="BX24" i="5"/>
  <c r="BG32" i="5"/>
  <c r="BG31" i="5"/>
  <c r="BG26" i="5"/>
  <c r="AP26" i="5"/>
  <c r="AP24" i="5"/>
  <c r="BS36" i="5"/>
  <c r="BS35" i="5"/>
  <c r="BS34" i="5"/>
  <c r="BS33" i="5"/>
  <c r="BS32" i="5"/>
  <c r="BS31" i="5"/>
  <c r="BS30" i="5"/>
  <c r="BS29" i="5"/>
  <c r="BB21" i="5"/>
  <c r="BB22" i="5"/>
  <c r="BB23" i="5"/>
  <c r="BB24" i="5"/>
  <c r="BB25" i="5"/>
  <c r="BB26" i="5"/>
  <c r="BB27" i="5"/>
  <c r="BB28" i="5"/>
  <c r="BB29" i="5"/>
  <c r="BB30" i="5"/>
  <c r="BB31" i="5"/>
  <c r="BB32" i="5"/>
  <c r="BB33" i="5"/>
  <c r="BB34" i="5"/>
  <c r="BB35" i="5"/>
  <c r="BB36" i="5"/>
  <c r="AK21" i="5"/>
  <c r="AK36" i="5"/>
  <c r="AK35" i="5"/>
  <c r="AK34" i="5"/>
  <c r="AK33" i="5"/>
  <c r="AK37" i="5" s="1"/>
  <c r="AK32" i="5"/>
  <c r="AK31" i="5"/>
  <c r="AK30" i="5"/>
  <c r="AK29" i="5"/>
  <c r="AK28" i="5"/>
  <c r="AK27" i="5"/>
  <c r="AK26" i="5"/>
  <c r="AK25" i="5"/>
  <c r="AK24" i="5"/>
  <c r="AK23" i="5"/>
  <c r="AQ37" i="6" l="1"/>
  <c r="AT33" i="6"/>
  <c r="AT37" i="6" s="1"/>
  <c r="BG39" i="6"/>
  <c r="W39" i="6"/>
  <c r="BX34" i="6"/>
  <c r="BX39" i="6" s="1"/>
  <c r="BS39" i="5"/>
  <c r="AM39" i="5"/>
  <c r="Z39" i="5"/>
  <c r="O39" i="5"/>
  <c r="N39" i="5"/>
  <c r="M39" i="5"/>
  <c r="K39" i="5"/>
  <c r="J39" i="5"/>
  <c r="I39" i="5"/>
  <c r="H39" i="5"/>
  <c r="BY33" i="6" l="1"/>
  <c r="CB33" i="6" s="1"/>
  <c r="U36" i="5"/>
  <c r="AP36" i="5" s="1"/>
  <c r="U35" i="5"/>
  <c r="U34" i="5"/>
  <c r="U33" i="5"/>
  <c r="U37" i="5" s="1"/>
  <c r="U30" i="5"/>
  <c r="U29" i="5"/>
  <c r="U25" i="5"/>
  <c r="X25" i="5"/>
  <c r="U23" i="5"/>
  <c r="U22" i="5"/>
  <c r="U21" i="5"/>
  <c r="AR36" i="5"/>
  <c r="BI36" i="5" s="1"/>
  <c r="BZ36" i="5" s="1"/>
  <c r="X36" i="5"/>
  <c r="S36" i="5"/>
  <c r="R36" i="5"/>
  <c r="Q36" i="5"/>
  <c r="P36" i="5"/>
  <c r="BV35" i="5"/>
  <c r="BE35" i="5"/>
  <c r="AR35" i="5"/>
  <c r="BI35" i="5" s="1"/>
  <c r="AN35" i="5"/>
  <c r="AA35" i="5"/>
  <c r="X35" i="5"/>
  <c r="S35" i="5"/>
  <c r="R35" i="5"/>
  <c r="Q35" i="5"/>
  <c r="P35" i="5"/>
  <c r="AR34" i="5"/>
  <c r="X34" i="5"/>
  <c r="X39" i="5" s="1"/>
  <c r="S34" i="5"/>
  <c r="S39" i="5" s="1"/>
  <c r="R34" i="5"/>
  <c r="R39" i="5" s="1"/>
  <c r="Q34" i="5"/>
  <c r="Q39" i="5" s="1"/>
  <c r="P34" i="5"/>
  <c r="P39" i="5" s="1"/>
  <c r="BV33" i="5"/>
  <c r="BT33" i="5"/>
  <c r="BE33" i="5"/>
  <c r="AR33" i="5"/>
  <c r="AN33" i="5"/>
  <c r="AN37" i="5" s="1"/>
  <c r="AA33" i="5"/>
  <c r="X33" i="5"/>
  <c r="X37" i="5" s="1"/>
  <c r="S33" i="5"/>
  <c r="S37" i="5" s="1"/>
  <c r="R33" i="5"/>
  <c r="R37" i="5" s="1"/>
  <c r="Q33" i="5"/>
  <c r="Q37" i="5" s="1"/>
  <c r="P33" i="5"/>
  <c r="P37" i="5" s="1"/>
  <c r="BZ32" i="5"/>
  <c r="BI32" i="5"/>
  <c r="AP32" i="5"/>
  <c r="X32" i="5"/>
  <c r="BZ31" i="5"/>
  <c r="BV31" i="5"/>
  <c r="BI31" i="5"/>
  <c r="BE31" i="5"/>
  <c r="AP31" i="5"/>
  <c r="AN31" i="5"/>
  <c r="AA31" i="5"/>
  <c r="X31" i="5"/>
  <c r="AR30" i="5"/>
  <c r="BI30" i="5" s="1"/>
  <c r="BZ30" i="5" s="1"/>
  <c r="X30" i="5"/>
  <c r="S30" i="5"/>
  <c r="R30" i="5"/>
  <c r="Q30" i="5"/>
  <c r="P30" i="5"/>
  <c r="BV29" i="5"/>
  <c r="BT29" i="5"/>
  <c r="BW29" i="5" s="1"/>
  <c r="BE29" i="5"/>
  <c r="AR29" i="5"/>
  <c r="BI29" i="5" s="1"/>
  <c r="BZ29" i="5" s="1"/>
  <c r="AN29" i="5"/>
  <c r="AA29" i="5"/>
  <c r="X29" i="5"/>
  <c r="S29" i="5"/>
  <c r="R29" i="5"/>
  <c r="Q29" i="5"/>
  <c r="P29" i="5"/>
  <c r="BZ28" i="5"/>
  <c r="BX28" i="5"/>
  <c r="BS28" i="5"/>
  <c r="BI28" i="5"/>
  <c r="BG28" i="5"/>
  <c r="AR28" i="5"/>
  <c r="AP28" i="5"/>
  <c r="X28" i="5"/>
  <c r="BZ27" i="5"/>
  <c r="BX27" i="5"/>
  <c r="BV27" i="5"/>
  <c r="BS27" i="5"/>
  <c r="BI27" i="5"/>
  <c r="BJ27" i="5" s="1"/>
  <c r="BG27" i="5"/>
  <c r="BE27" i="5"/>
  <c r="AR27" i="5"/>
  <c r="AS27" i="5" s="1"/>
  <c r="AP27" i="5"/>
  <c r="AQ27" i="5" s="1"/>
  <c r="AN27" i="5"/>
  <c r="AA27" i="5"/>
  <c r="X27" i="5"/>
  <c r="BZ26" i="5"/>
  <c r="BS26" i="5"/>
  <c r="BI26" i="5"/>
  <c r="AR26" i="5"/>
  <c r="X26" i="5"/>
  <c r="BV25" i="5"/>
  <c r="BS25" i="5"/>
  <c r="BE25" i="5"/>
  <c r="BC25" i="5"/>
  <c r="AR25" i="5"/>
  <c r="BI25" i="5" s="1"/>
  <c r="AN25" i="5"/>
  <c r="AA25" i="5"/>
  <c r="S25" i="5"/>
  <c r="R25" i="5"/>
  <c r="Q25" i="5"/>
  <c r="P25" i="5"/>
  <c r="BZ24" i="5"/>
  <c r="BS24" i="5"/>
  <c r="BI24" i="5"/>
  <c r="BG24" i="5"/>
  <c r="AR24" i="5"/>
  <c r="X24" i="5"/>
  <c r="BV23" i="5"/>
  <c r="BS23" i="5"/>
  <c r="BE23" i="5"/>
  <c r="AR23" i="5"/>
  <c r="BI23" i="5" s="1"/>
  <c r="AN23" i="5"/>
  <c r="AA23" i="5"/>
  <c r="X23" i="5"/>
  <c r="S23" i="5"/>
  <c r="R23" i="5"/>
  <c r="Q23" i="5"/>
  <c r="P23" i="5"/>
  <c r="BS22" i="5"/>
  <c r="AR22" i="5"/>
  <c r="BI22" i="5" s="1"/>
  <c r="BZ22" i="5" s="1"/>
  <c r="AK22" i="5"/>
  <c r="X22" i="5"/>
  <c r="S22" i="5"/>
  <c r="R22" i="5"/>
  <c r="Q22" i="5"/>
  <c r="P22" i="5"/>
  <c r="BV21" i="5"/>
  <c r="BS21" i="5"/>
  <c r="BE21" i="5"/>
  <c r="AR21" i="5"/>
  <c r="AN21" i="5"/>
  <c r="AA21" i="5"/>
  <c r="X21" i="5"/>
  <c r="S21" i="5"/>
  <c r="R21" i="5"/>
  <c r="Q21" i="5"/>
  <c r="P21" i="5"/>
  <c r="BZ20" i="5"/>
  <c r="BS20" i="5"/>
  <c r="BX20" i="5" s="1"/>
  <c r="BZ19" i="5"/>
  <c r="BV19" i="5"/>
  <c r="BS19" i="5"/>
  <c r="BZ18" i="5"/>
  <c r="BS18" i="5"/>
  <c r="BX18" i="5" s="1"/>
  <c r="BZ17" i="5"/>
  <c r="BV17" i="5"/>
  <c r="BS17" i="5"/>
  <c r="BZ16" i="5"/>
  <c r="BS16" i="5"/>
  <c r="BX16" i="5" s="1"/>
  <c r="BZ15" i="5"/>
  <c r="BV15" i="5"/>
  <c r="BS15" i="5"/>
  <c r="BZ14" i="5"/>
  <c r="BS14" i="5"/>
  <c r="BX14" i="5" s="1"/>
  <c r="BZ13" i="5"/>
  <c r="BV13" i="5"/>
  <c r="BS13" i="5"/>
  <c r="BI33" i="5" l="1"/>
  <c r="BZ33" i="5" s="1"/>
  <c r="AR37" i="5"/>
  <c r="V33" i="5"/>
  <c r="AP33" i="5"/>
  <c r="V21" i="5"/>
  <c r="AP21" i="5"/>
  <c r="V25" i="5"/>
  <c r="AP25" i="5"/>
  <c r="V34" i="5"/>
  <c r="BG34" i="5" s="1"/>
  <c r="AP34" i="5"/>
  <c r="V22" i="5"/>
  <c r="AP22" i="5"/>
  <c r="V29" i="5"/>
  <c r="BG29" i="5" s="1"/>
  <c r="AP29" i="5"/>
  <c r="V35" i="5"/>
  <c r="BG35" i="5" s="1"/>
  <c r="AP35" i="5"/>
  <c r="V23" i="5"/>
  <c r="AP23" i="5"/>
  <c r="AQ23" i="5" s="1"/>
  <c r="V30" i="5"/>
  <c r="BG30" i="5" s="1"/>
  <c r="AP30" i="5"/>
  <c r="BC23" i="5"/>
  <c r="BF23" i="5" s="1"/>
  <c r="BI34" i="5"/>
  <c r="BZ34" i="5" s="1"/>
  <c r="CA33" i="5" s="1"/>
  <c r="AR39" i="5"/>
  <c r="AS21" i="5"/>
  <c r="AK39" i="5"/>
  <c r="AQ31" i="5"/>
  <c r="W33" i="5"/>
  <c r="W35" i="5"/>
  <c r="BX35" i="5" s="1"/>
  <c r="W30" i="5"/>
  <c r="BX30" i="5" s="1"/>
  <c r="BB39" i="5"/>
  <c r="AL35" i="5"/>
  <c r="AO35" i="5" s="1"/>
  <c r="V36" i="5"/>
  <c r="BG36" i="5" s="1"/>
  <c r="U39" i="5"/>
  <c r="CA27" i="5"/>
  <c r="BT35" i="5"/>
  <c r="BW35" i="5" s="1"/>
  <c r="BT15" i="5"/>
  <c r="BW15" i="5" s="1"/>
  <c r="BT27" i="5"/>
  <c r="BW27" i="5" s="1"/>
  <c r="CA31" i="5"/>
  <c r="AL31" i="5"/>
  <c r="AO31" i="5" s="1"/>
  <c r="BC33" i="5"/>
  <c r="BF33" i="5" s="1"/>
  <c r="AL27" i="5"/>
  <c r="AO27" i="5" s="1"/>
  <c r="BT23" i="5"/>
  <c r="BW23" i="5" s="1"/>
  <c r="AS31" i="5"/>
  <c r="AS33" i="5"/>
  <c r="BF25" i="5"/>
  <c r="BJ31" i="5"/>
  <c r="BT17" i="5"/>
  <c r="BW17" i="5" s="1"/>
  <c r="BC35" i="5"/>
  <c r="BF35" i="5" s="1"/>
  <c r="BT13" i="5"/>
  <c r="BW13" i="5" s="1"/>
  <c r="AQ25" i="5"/>
  <c r="BC31" i="5"/>
  <c r="BF31" i="5" s="1"/>
  <c r="BT31" i="5"/>
  <c r="BW31" i="5" s="1"/>
  <c r="CA15" i="5"/>
  <c r="BY27" i="5"/>
  <c r="CB27" i="5" s="1"/>
  <c r="BY31" i="5"/>
  <c r="CB31" i="5" s="1"/>
  <c r="AS29" i="5"/>
  <c r="CA19" i="5"/>
  <c r="CA17" i="5"/>
  <c r="CA13" i="5"/>
  <c r="CA29" i="5"/>
  <c r="BW33" i="5"/>
  <c r="BC27" i="5"/>
  <c r="BF27" i="5" s="1"/>
  <c r="BI21" i="5"/>
  <c r="BZ21" i="5" s="1"/>
  <c r="CA21" i="5" s="1"/>
  <c r="BT25" i="5"/>
  <c r="BW25" i="5" s="1"/>
  <c r="BC29" i="5"/>
  <c r="BF29" i="5" s="1"/>
  <c r="BH27" i="5"/>
  <c r="BK27" i="5" s="1"/>
  <c r="AL29" i="5"/>
  <c r="AO29" i="5" s="1"/>
  <c r="AL23" i="5"/>
  <c r="AO23" i="5" s="1"/>
  <c r="AL25" i="5"/>
  <c r="AO25" i="5" s="1"/>
  <c r="AT27" i="5"/>
  <c r="BT21" i="5"/>
  <c r="BW21" i="5" s="1"/>
  <c r="BT19" i="5"/>
  <c r="BW19" i="5" s="1"/>
  <c r="BX13" i="5"/>
  <c r="BY13" i="5" s="1"/>
  <c r="Y33" i="5"/>
  <c r="AB33" i="5" s="1"/>
  <c r="Y31" i="5"/>
  <c r="AB31" i="5" s="1"/>
  <c r="Y29" i="5"/>
  <c r="AB29" i="5" s="1"/>
  <c r="Y27" i="5"/>
  <c r="AB27" i="5" s="1"/>
  <c r="Y21" i="5"/>
  <c r="AB21" i="5" s="1"/>
  <c r="BZ35" i="5"/>
  <c r="CA35" i="5" s="1"/>
  <c r="BJ35" i="5"/>
  <c r="BZ23" i="5"/>
  <c r="CA23" i="5" s="1"/>
  <c r="BJ23" i="5"/>
  <c r="BJ25" i="5"/>
  <c r="BZ25" i="5"/>
  <c r="CA25" i="5" s="1"/>
  <c r="Y23" i="5"/>
  <c r="AB23" i="5" s="1"/>
  <c r="Y25" i="5"/>
  <c r="AB25" i="5" s="1"/>
  <c r="BJ29" i="5"/>
  <c r="Y35" i="5"/>
  <c r="AB35" i="5" s="1"/>
  <c r="BX17" i="5"/>
  <c r="BY17" i="5" s="1"/>
  <c r="AL21" i="5"/>
  <c r="AO21" i="5" s="1"/>
  <c r="BH31" i="5"/>
  <c r="AL33" i="5"/>
  <c r="BX15" i="5"/>
  <c r="BY15" i="5" s="1"/>
  <c r="BX19" i="5"/>
  <c r="BY19" i="5" s="1"/>
  <c r="BC21" i="5"/>
  <c r="BF21" i="5" s="1"/>
  <c r="AS23" i="5"/>
  <c r="AS25" i="5"/>
  <c r="AS35" i="5"/>
  <c r="AO33" i="5" l="1"/>
  <c r="AO37" i="5" s="1"/>
  <c r="AL37" i="5"/>
  <c r="AS37" i="5"/>
  <c r="AP37" i="5"/>
  <c r="BX33" i="5"/>
  <c r="W37" i="5"/>
  <c r="BG33" i="5"/>
  <c r="V37" i="5"/>
  <c r="AT31" i="5"/>
  <c r="W29" i="5"/>
  <c r="BX29" i="5" s="1"/>
  <c r="BJ33" i="5"/>
  <c r="W34" i="5"/>
  <c r="BX34" i="5" s="1"/>
  <c r="BY33" i="5" s="1"/>
  <c r="CB33" i="5" s="1"/>
  <c r="W23" i="5"/>
  <c r="BX23" i="5" s="1"/>
  <c r="BY23" i="5" s="1"/>
  <c r="BG23" i="5"/>
  <c r="BH23" i="5" s="1"/>
  <c r="W21" i="5"/>
  <c r="BX21" i="5" s="1"/>
  <c r="BG21" i="5"/>
  <c r="W22" i="5"/>
  <c r="BX22" i="5" s="1"/>
  <c r="BG22" i="5"/>
  <c r="W25" i="5"/>
  <c r="BX25" i="5" s="1"/>
  <c r="BY25" i="5" s="1"/>
  <c r="CB25" i="5" s="1"/>
  <c r="BG25" i="5"/>
  <c r="BH25" i="5" s="1"/>
  <c r="BK25" i="5" s="1"/>
  <c r="CB13" i="5"/>
  <c r="BJ21" i="5"/>
  <c r="BG39" i="5"/>
  <c r="AT23" i="5"/>
  <c r="AP39" i="5"/>
  <c r="W36" i="5"/>
  <c r="BX36" i="5" s="1"/>
  <c r="V39" i="5"/>
  <c r="CB19" i="5"/>
  <c r="BK31" i="5"/>
  <c r="BH35" i="5"/>
  <c r="BK35" i="5" s="1"/>
  <c r="AQ35" i="5"/>
  <c r="AT35" i="5" s="1"/>
  <c r="AQ33" i="5"/>
  <c r="BY29" i="5"/>
  <c r="CB29" i="5" s="1"/>
  <c r="CB15" i="5"/>
  <c r="AT25" i="5"/>
  <c r="AQ29" i="5"/>
  <c r="AT29" i="5" s="1"/>
  <c r="AQ21" i="5"/>
  <c r="AT21" i="5" s="1"/>
  <c r="CB17" i="5"/>
  <c r="BH29" i="5"/>
  <c r="BK29" i="5" s="1"/>
  <c r="BH33" i="5"/>
  <c r="BK33" i="5" s="1"/>
  <c r="BK23" i="5"/>
  <c r="CB23" i="5"/>
  <c r="AT33" i="5" l="1"/>
  <c r="AT37" i="5" s="1"/>
  <c r="AQ37" i="5"/>
  <c r="BY21" i="5"/>
  <c r="CB21" i="5" s="1"/>
  <c r="BH21" i="5"/>
  <c r="BK21" i="5" s="1"/>
  <c r="W39" i="5"/>
  <c r="BX39" i="5" l="1"/>
  <c r="BY35" i="5"/>
  <c r="CB35" i="5" s="1"/>
</calcChain>
</file>

<file path=xl/sharedStrings.xml><?xml version="1.0" encoding="utf-8"?>
<sst xmlns="http://schemas.openxmlformats.org/spreadsheetml/2006/main" count="800" uniqueCount="237">
  <si>
    <t>SELECCIONAR ENTIDAD</t>
  </si>
  <si>
    <t xml:space="preserve">  Aguascalientes </t>
  </si>
  <si>
    <t xml:space="preserve">  Baja California </t>
  </si>
  <si>
    <t xml:space="preserve">  Baja California Sur </t>
  </si>
  <si>
    <t xml:space="preserve">  Campeche </t>
  </si>
  <si>
    <t xml:space="preserve">  Coahuila </t>
  </si>
  <si>
    <t xml:space="preserve">  Colima </t>
  </si>
  <si>
    <t xml:space="preserve">  Chiapas </t>
  </si>
  <si>
    <t xml:space="preserve">  Chihuahua </t>
  </si>
  <si>
    <t>Ciudad de México</t>
  </si>
  <si>
    <t xml:space="preserve">  Durango </t>
  </si>
  <si>
    <t xml:space="preserve">  Guanajuato </t>
  </si>
  <si>
    <t xml:space="preserve">  Guerrero</t>
  </si>
  <si>
    <t xml:space="preserve">  Hidalgo </t>
  </si>
  <si>
    <t xml:space="preserve">  Jalisco </t>
  </si>
  <si>
    <t xml:space="preserve">  México </t>
  </si>
  <si>
    <t xml:space="preserve">  Michoacán </t>
  </si>
  <si>
    <t xml:space="preserve">  Morelos </t>
  </si>
  <si>
    <t xml:space="preserve">  Nayarit </t>
  </si>
  <si>
    <t xml:space="preserve">  Nuevo León </t>
  </si>
  <si>
    <t xml:space="preserve">  Oaxaca </t>
  </si>
  <si>
    <t xml:space="preserve">  Puebla </t>
  </si>
  <si>
    <t xml:space="preserve">  Querétaro </t>
  </si>
  <si>
    <t xml:space="preserve">  Quintana Roo </t>
  </si>
  <si>
    <t xml:space="preserve">  San Luís Potosí </t>
  </si>
  <si>
    <t xml:space="preserve">  Sinaloa </t>
  </si>
  <si>
    <t xml:space="preserve">  Sonora </t>
  </si>
  <si>
    <t xml:space="preserve">  Tabasco </t>
  </si>
  <si>
    <t xml:space="preserve">  Tamaulipas </t>
  </si>
  <si>
    <t xml:space="preserve">  Tlaxcala </t>
  </si>
  <si>
    <t xml:space="preserve">  Veracruz </t>
  </si>
  <si>
    <t xml:space="preserve">  Yucatán </t>
  </si>
  <si>
    <t xml:space="preserve">  Zacatecas </t>
  </si>
  <si>
    <r>
      <t xml:space="preserve">EL APARTADO "ACUMULADO" ES EL QUE CAPTURARÁ EN EL SRFT DEL </t>
    </r>
    <r>
      <rPr>
        <b/>
        <sz val="40"/>
        <color rgb="FFFF0000"/>
        <rFont val="Montserrat"/>
      </rPr>
      <t>01-13 ENERO</t>
    </r>
    <r>
      <rPr>
        <sz val="40"/>
        <color theme="1"/>
        <rFont val="Montserrat"/>
      </rPr>
      <t xml:space="preserve"> (Tanto metas como logros)</t>
    </r>
  </si>
  <si>
    <t>MATRIZ DE INDICADORES PARA RESULTADOS (MIR) 33 2021</t>
  </si>
  <si>
    <t xml:space="preserve">Nombre del estado: </t>
  </si>
  <si>
    <t>ÚNICAMENTE SE REPORTA AQUÍ</t>
  </si>
  <si>
    <t>NO SE PUEDE MODIFICAR
"Recuerde que todo esta vinculado"</t>
  </si>
  <si>
    <t>NO SE PUEDE MODIFICAR REPORTE TRIMESTRAL VALIDADO Y CARGADO EN SRFT POR ENTIDAD</t>
  </si>
  <si>
    <t>Agregar observaciones respecto a MIR-SRFT 1er trim (en caso de que tengan)</t>
  </si>
  <si>
    <t>Reporte Logros</t>
  </si>
  <si>
    <t>Se reporta en el SRFT</t>
  </si>
  <si>
    <t>Reporte Causas</t>
  </si>
  <si>
    <t>Reporte Efectos</t>
  </si>
  <si>
    <t>Reporte Observaciones en caso de que tenga</t>
  </si>
  <si>
    <t>Nivel</t>
  </si>
  <si>
    <t>No.</t>
  </si>
  <si>
    <t>Indicador</t>
  </si>
  <si>
    <t>Método de cálculo</t>
  </si>
  <si>
    <t>Variables</t>
  </si>
  <si>
    <t>Periodicidad</t>
  </si>
  <si>
    <t>Especificación</t>
  </si>
  <si>
    <t xml:space="preserve"> TRIMESTRAL</t>
  </si>
  <si>
    <t xml:space="preserve"> ACUMULADO</t>
  </si>
  <si>
    <t>1er trimestre</t>
  </si>
  <si>
    <t>2do trimestre</t>
  </si>
  <si>
    <t>3er trimestre</t>
  </si>
  <si>
    <t>4to trimestre</t>
  </si>
  <si>
    <t>PROGRAMACIÓN DE METAS</t>
  </si>
  <si>
    <t>AJUSTE DE METAS</t>
  </si>
  <si>
    <t>Trimestral</t>
  </si>
  <si>
    <t>Acumulado</t>
  </si>
  <si>
    <t>Causas</t>
  </si>
  <si>
    <t>Efecto</t>
  </si>
  <si>
    <t>OBVS META</t>
  </si>
  <si>
    <t>OBVS LOGRO</t>
  </si>
  <si>
    <t>EVIDENCIA CARGADA</t>
  </si>
  <si>
    <t>Observaciones del Estado</t>
  </si>
  <si>
    <t>1er trim</t>
  </si>
  <si>
    <t>2do trim</t>
  </si>
  <si>
    <t>3er trim</t>
  </si>
  <si>
    <t>4to trim</t>
  </si>
  <si>
    <t>Meta</t>
  </si>
  <si>
    <t>%</t>
  </si>
  <si>
    <t>Logro</t>
  </si>
  <si>
    <t>Avance</t>
  </si>
  <si>
    <t>FIN</t>
  </si>
  <si>
    <t>Tasa de variación anual de la población de 15 años o más en condición de rezago educativo.</t>
  </si>
  <si>
    <t>((Población de 15 años o más en situación de rezago educativo en t / Población de 15 años o más en situación de rezago educativo en t - 1)-1)*100</t>
  </si>
  <si>
    <t>Población de 15 años o más en situación de rezago educativo en t</t>
  </si>
  <si>
    <t>Anual</t>
  </si>
  <si>
    <r>
      <t xml:space="preserve">Año  </t>
    </r>
    <r>
      <rPr>
        <b/>
        <sz val="30"/>
        <rFont val="Montserrat"/>
      </rPr>
      <t>2021</t>
    </r>
  </si>
  <si>
    <t>No se acumula</t>
  </si>
  <si>
    <t>VALIDADO</t>
  </si>
  <si>
    <t>VALIDADA MODIFICACIÓN</t>
  </si>
  <si>
    <t xml:space="preserve">Se llevaron a cabo actividades operativas controladas aplicando todos los protocolos emitidos por la autoridades sanirarias debido a la prolongación de la pandemia por el virus de COVID 19, para la atención y seguimiento de los educandos: atención a distancia, apertura de sedes de aplicación, incorporación de educandos. </t>
  </si>
  <si>
    <t>A pesar de los esfuerzos por atender bajo las condiciones protocolarias establecidas por autoridades sanitarias por COVID 19, no se pudo avanzar significativamnete en el logro de la meta establecida, pues la operación del los servicios no se pudo normalizar completamente.</t>
  </si>
  <si>
    <t>VALIDADO CON EVIDENCIA</t>
  </si>
  <si>
    <t>Población de 15 años o más en situación de rezago educativo en t - 1</t>
  </si>
  <si>
    <r>
      <t>Año</t>
    </r>
    <r>
      <rPr>
        <b/>
        <sz val="30"/>
        <rFont val="Montserrat"/>
      </rPr>
      <t xml:space="preserve"> 2020</t>
    </r>
  </si>
  <si>
    <t>PROPÓSITO</t>
  </si>
  <si>
    <t>Porcentaje de población analfabeta de 15 años y más que concluye el nivel inicial.</t>
  </si>
  <si>
    <t>(Población analfabeta de 15 años y más que concluyó el nivel inicial en t / Población de 15 años y más analfabeta en t-1 ) * 100)</t>
  </si>
  <si>
    <t xml:space="preserve">Población analfabeta de 15 años y más que concluyó el nivel inicial en t </t>
  </si>
  <si>
    <t>VALIDADO con APP</t>
  </si>
  <si>
    <t>META MODIFICADA CONFORME A OFICIO</t>
  </si>
  <si>
    <t>En seguimiento a las actividades operativas controladas a partir del mes de marzo se llevaron a cabo las Jornadas Nacionales de Acreditación. Se realizaron análisis de los reportes de SASA por CZ con el fin de la productividad para el cumplimiento de metas. Se realizaron monitoreos permanentes de los logros presentados.</t>
  </si>
  <si>
    <t>Los resultados obtenidos durante las jornadas fueron: un promedio de 8,440 participantes por mes, 3,641 UCN´s del nivel Inicial, de un total de 19,471 educandos que lograron concluir algun nivel educativo.
Nota: en seguimiento loficio No. DPyE/466/2021, recibido el pasado 24 de septiembre de la Dirección de Prospectiva, Acreditación y Evaluación de INEA, se modificó la meta.</t>
  </si>
  <si>
    <t>Población de 15 años y más analfabeta en t-1</t>
  </si>
  <si>
    <t>Porcentaje de población de 15 años y más en condición de rezago educativo que concluye el nivel de primaria.</t>
  </si>
  <si>
    <t>(Población de 15 años y más que concluyó el nivel Primaria en t / Población de 15 años y más Sin Primaria en t-1)*100</t>
  </si>
  <si>
    <t>Población de 15 años y más que concluyó el nivel Primaria en t</t>
  </si>
  <si>
    <t xml:space="preserve">Los resultados obtenidos durante las jornadas fueron: un promedio de 8,440 participantes por mes, 6,897 UCN´s del nivel Intermedio, de un total de 19,471 educandos que lograron concluir algun nivel educativo.
</t>
  </si>
  <si>
    <t>Población de 15 años y más Sin Primaria en t-1</t>
  </si>
  <si>
    <t>Porcentaje de población de 15 años y más en condición de rezago educativo que concluye el nivel de secundaria.</t>
  </si>
  <si>
    <t>(Población de 15 años y más que concluyó el nivel Secundaria en t / Población de 15 años y más Sin Secundaria en t-1 ) X 100</t>
  </si>
  <si>
    <t>Población de 15 años y más que concluyó el nivel Secundaria en t</t>
  </si>
  <si>
    <t>Los resultados obtenidos durante las jornadas fueron: un promedio de 8,440 participantes por mes, 8,933 UCN´s del nivel Avanzado, de un total de 19,471 educandos que lograron concluir algun nivel educativo.
Nota: en seguimiento loficio No. DPyE/466/2021, recibido el pasado 24 de septiembre de la Dirección de Prospectiva, Acreditación y Evaluación de INEA, se modificó la meta.</t>
  </si>
  <si>
    <t xml:space="preserve">Población de 15 años y más Sin Secundaria en t-1 </t>
  </si>
  <si>
    <t>COMPONENTE</t>
  </si>
  <si>
    <t>Porcentajes de educandos/as que concluyen niveles intermedio y avanzado del MEVyT vinculados a Plazas Comunitarias de atención educativa y servicios integrales.</t>
  </si>
  <si>
    <t>((Educandos/as que concluyen nivel intermedio y avanzado del MEVyT y están vinculados a plazas comunitarias de atención educativa y servicios integrales en el periodo t)/Total educandos/as que concluyen algún nivel del MEVyT en el periodo t)*100</t>
  </si>
  <si>
    <t>Educandos/as que concluyen nivel intermedio y avanzado del MEVyT y están vinculados a plazas comunitarias de atención educativa y servicios integrales en el periodo t</t>
  </si>
  <si>
    <t>UCN´S nivel intermedio y avanzado y estan vinculados a PC de atención educativa y servicios integrales</t>
  </si>
  <si>
    <t>Al cierre del primer trimestre INEA implementó la primera jrnada nacional de acreditación (25-28 de marzo 2021) teniendo como objetivos:
- Generar las condiciones necesarias para la aplicación de exámenes a los educandos de los niveles inicial, intermedio y avanzado para dar continuidad a sus proceso educativo.
- Garantizarque la aplicación de exámenes se realice en el estricto cumplimiento de las medidas sanitarias.</t>
  </si>
  <si>
    <t>Con la participción de 6,961 adultos interesados en su continudad educativa durante esta jornada, los resultados presentados por el Estado tuvieron impcto en el indicador, mismos que se reportan como logros del primer trimestre aún cuando no se cuenta con meta programada para el cierre del mismo período.</t>
  </si>
  <si>
    <t>VALIDADO con INFORMACIÓN DEL INSTITUTO</t>
  </si>
  <si>
    <t>344
VALIDADO con INFORMACIÓN DEL INSTITUTO</t>
  </si>
  <si>
    <t>En seguimiento a la apertura de actividades operativas controladas durante el periodo abril-junio se llevaron a cabo las jornadas 2da, 3ra y 4ta en la cual participaron las 12 Coordinaciones de Zona con sus Plazas Comunitarias respectivas para realizar las aplicaciones de exámenes correspondientes.</t>
  </si>
  <si>
    <t>Se logró un avance significativo en las metas programadas con la participación activa de las figuras de las diferentes Coordinaciones de Zona</t>
  </si>
  <si>
    <t>VALIDADO CON INFORMACIÓN DE ESTADO</t>
  </si>
  <si>
    <t>Apertura controlada para llevar a cabo las jornadas de acreditación durante el periodo julio- septimebre con la participación de las 12 Coordinaciones de Zona llevandose a cabo la apertura de sedes de aplicación en las Plazas Comunitarias.</t>
  </si>
  <si>
    <t>Se logró un avance significativo en la meta programada gracias a la participación de la estructura solidaria que participó.</t>
  </si>
  <si>
    <t>En seguimiento a las actividades operativas controladas, durante el trimestre se llevaron a cabo las Jornadas Nacionales de Acreditación e incorporación en las cuales participaron las 12 CZ del Estado con sus Plazas Comunitarias.</t>
  </si>
  <si>
    <t>Se logró un avance significativo en las metas programadas con la participación activa de las figuras de PC.</t>
  </si>
  <si>
    <t>VALIDADO CON EVIDENCIA INSTITUTO</t>
  </si>
  <si>
    <t>Total educandos/as que concluyen algún nivel del MEVyT en el periodo t</t>
  </si>
  <si>
    <t>Nivel Intermedio y avanzado</t>
  </si>
  <si>
    <t>VALIDADO CON APP</t>
  </si>
  <si>
    <t>Porcentaje de educandos/as que concluyen nivel educativo del grupo en condición de vulnerabilidad de atención en el Modelo Educación para la Vida y el Trabajo (MEVyT).</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</si>
  <si>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</si>
  <si>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t>
  </si>
  <si>
    <r>
      <rPr>
        <b/>
        <sz val="30"/>
        <rFont val="Montserrat"/>
      </rPr>
      <t xml:space="preserve">UCN´S </t>
    </r>
    <r>
      <rPr>
        <sz val="30"/>
        <rFont val="Montserrat"/>
      </rPr>
      <t xml:space="preserve">
Jóvenes 10-14 en Primaria</t>
    </r>
    <r>
      <rPr>
        <b/>
        <sz val="40"/>
        <rFont val="Montserrat"/>
      </rPr>
      <t>+</t>
    </r>
    <r>
      <rPr>
        <sz val="30"/>
        <rFont val="Montserrat"/>
      </rPr>
      <t>Personas con discapacidad</t>
    </r>
    <r>
      <rPr>
        <b/>
        <sz val="40"/>
        <rFont val="Montserrat"/>
      </rPr>
      <t>+</t>
    </r>
    <r>
      <rPr>
        <sz val="30"/>
        <rFont val="Montserrat"/>
      </rPr>
      <t>Población indígena MIB y MIBU</t>
    </r>
  </si>
  <si>
    <t>Se dió seguimiento educativo mediante la red de asesoría a distancia.En seguimiento a la apertura de actividades operativas controladas durante el periodo abril-junio se llevaron a cabo las jornadas 2da, 3ra y 4ta en la cual participaron las 12 Coordinaciones de Zona con sus Unidades Operativas respectivas para realizar las aplicaciones de exámenes correspondientes.</t>
  </si>
  <si>
    <t>Mantener la atención educativa, logrando con ello que el educando pueda continuar su preparación para así estar en posibilidades de garantizar la acreditación e inclusive la certificación de nivel.</t>
  </si>
  <si>
    <t xml:space="preserve">Apertura controlada para llevar a cabo las jornadas de acreditación durante el periodo julio- septimebre con la participación de las 12 Coordinaciones de Zona llevandose a cabo la apertura de sedes de aplicación en las Unidades Operativas </t>
  </si>
  <si>
    <t>Se logró un avance significativo en la meta programada gracias a la participación de la estructura solidaria que participó. Se mantiene la atención en la medida que lo ha permitido la contingencia sanitaria por COVID 19.</t>
  </si>
  <si>
    <t>Se dió seguimiento educativo atendiendo en todo momenbto las medidas establecidas por el virus del COVID 19.
Así tambien se participó en el desarrollo de las diferentes jornadas de acreditación que se llevaron a cabo.</t>
  </si>
  <si>
    <t>Se mantuvo la atención educativa, logrando con ello que el educando pudiera continuar con su preparación para así estar en posibilidades de garantizar su avance y certificación.</t>
  </si>
  <si>
    <t>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t>
  </si>
  <si>
    <r>
      <rPr>
        <b/>
        <sz val="30"/>
        <rFont val="Montserrat"/>
      </rPr>
      <t>ATENCIÓN</t>
    </r>
    <r>
      <rPr>
        <sz val="30"/>
        <rFont val="Montserrat"/>
      </rPr>
      <t xml:space="preserve">
Jóvenes 10-14 en Primaria</t>
    </r>
    <r>
      <rPr>
        <b/>
        <sz val="40"/>
        <rFont val="Montserrat"/>
      </rPr>
      <t>+</t>
    </r>
    <r>
      <rPr>
        <sz val="30"/>
        <rFont val="Montserrat"/>
      </rPr>
      <t>Personas con discapacidad</t>
    </r>
    <r>
      <rPr>
        <b/>
        <sz val="40"/>
        <rFont val="Montserrat"/>
      </rPr>
      <t>+</t>
    </r>
    <r>
      <rPr>
        <sz val="30"/>
        <rFont val="Montserrat"/>
      </rPr>
      <t>Población indígena MIB y MIBU</t>
    </r>
  </si>
  <si>
    <t>679
VALIDADO CON INFORMACIÓN DEL ESTADO</t>
  </si>
  <si>
    <t>Porcentaje de educandos/as hispanohablantes de 15 años y más que concluyen nivel en iniciala y/o Primaria y/o Secundaria en el Modelo de Educación para la vida y el Trabajo.</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</si>
  <si>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</si>
  <si>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Educandos/as que concluyen nivel de inicial, Primaria y/o Secundaria con la vertiente Hispanohablante del Modelo Educación para la Vida y el Trabajo (MEVyT) en el periodo t</t>
  </si>
  <si>
    <r>
      <rPr>
        <b/>
        <sz val="30"/>
        <rFont val="Montserrat"/>
      </rPr>
      <t xml:space="preserve">UCN´S </t>
    </r>
    <r>
      <rPr>
        <sz val="30"/>
        <rFont val="Montserrat"/>
      </rPr>
      <t xml:space="preserve">
Hispanohablate (todos los grupos, menos indígena)</t>
    </r>
  </si>
  <si>
    <t>En seguimiento a la apertura de actividades operativas controladas durante el periodo abril-junio se llevaron a cabo las jornadas 2da, 3ra y 4ta en la cual participaron las 12 Coordinaciones de Zona con sus Plazas Comunitarias, y sedes respectivas para realizar las aplicaciones de exámenes correspondientes.</t>
  </si>
  <si>
    <t>Se contó con un promedio de 10,000 pariticpantes promedio por jornada que asistió a presentar sus exámenes, favoreciendo con ella la continuidad educativa de los mismos, así como avanzar significativamnete en los UCN´s programados para el cierre del semestre.</t>
  </si>
  <si>
    <t>VALIDADO CON  EVIDENCIA</t>
  </si>
  <si>
    <t>Apertura controlada para llevar a cabo las jornadas de acreditación durante el periodo julio- septimebre con la participación de las 12 Coordinaciones de Zona llevandose a cabo la apertura de sedes de aplicación en las Plazas Comunitarias, sedes permanentes de acreditación y unidades operativas.</t>
  </si>
  <si>
    <t>Se logró un avance significativo en la meta programada gracias a la participación de la estructura solidaria que participó. Se contó con u  promedio de 9,712 participantes y 18,192 exámenes presentados por mes.</t>
  </si>
  <si>
    <t>En seguimiento a las actividades operativas controladas, durante el trimestre se llevaron a cabo las Jornadas Nacionales de Acreditación e incorporación en las cuales participaron las 12 CZ del Estado con sus Plazas Comunitarias y sedes de aplicaciones de exámenes.</t>
  </si>
  <si>
    <t>Se contó con un promedio de 6,063 partiipantes en promedio durante las jornadas que asistió a presentar sus exámenes, favoreciendo con ello la continuidad educativa.</t>
  </si>
  <si>
    <t>Educandos/as atendidos en el nivel de inicial, Primaria y/o Secundaria con la vertiente Hispanohablante del Modelo Educación para la Vida y el Trabajo (MEVyT) en el periodo t</t>
  </si>
  <si>
    <r>
      <rPr>
        <b/>
        <sz val="30"/>
        <rFont val="Montserrat"/>
      </rPr>
      <t>ATENCIÓN</t>
    </r>
    <r>
      <rPr>
        <sz val="30"/>
        <rFont val="Montserrat"/>
      </rPr>
      <t xml:space="preserve">
Hispanohablate (todos los grupos, menos indígena)</t>
    </r>
  </si>
  <si>
    <t xml:space="preserve">VALIDADO </t>
  </si>
  <si>
    <t>ACTIVIDAD</t>
  </si>
  <si>
    <t>Razón de módulos vinculados en el Modelo Educación para la Vida y el Trabajo (MEVyT).</t>
  </si>
  <si>
    <t>(Educandos/as activos en el MEVyT con algún módulo vinculado en el periodo t) / (Educandos/as activos en el MEVyT en el periodo t)</t>
  </si>
  <si>
    <t>Educandos/as activos en el MEVyT con algún módulo vinculado en el periodo t</t>
  </si>
  <si>
    <t>Educandos activos con algún módulo vinculado</t>
  </si>
  <si>
    <t>Monitoreo de los reportes de SASA para revisar que los adultos activos cuenten con algún módulo vinculado.</t>
  </si>
  <si>
    <t>Lograr que en el total de las Coordinaciones de Zona al cierre del mes la mayor parte de los adultos activos cuenten con algún módulo vinculado.</t>
  </si>
  <si>
    <t>VALIDADO CON META DE ESTADO</t>
  </si>
  <si>
    <t>Se mantiene el seguimiento que se le da a las Coordinaciones de Zona mediante los reportes de SASA.</t>
  </si>
  <si>
    <t>Lograr que la mayor parte de los educandos activos, se les haya vinculado algún módulos al cierre del periodo.</t>
  </si>
  <si>
    <t>Lograr que en todas las Coordinaciones de Zona  los adultos activos se les haya vinculado algún módulo al cierre de cada mes.</t>
  </si>
  <si>
    <t>Se mantiene el seguimiento que se le dá a las Coordinaciones de Zona, mediante los reportes de SASA.</t>
  </si>
  <si>
    <t>Se logró que la mayor parte de los adultos activos cuenten con módulo vinculado.</t>
  </si>
  <si>
    <t>Educandos/as activos en el MEVyT en el periodo t</t>
  </si>
  <si>
    <t>Educando activos</t>
  </si>
  <si>
    <t>Porcentaje de módulos en línea o digitales vinculados en el trimestre</t>
  </si>
  <si>
    <t>((Total de módulos en línea o digitales vinculados en el periodo t) / Total de módulos vinculados en el periodo t)*100</t>
  </si>
  <si>
    <t>Total de módulos en línea o digitales vinculados en el periodo t</t>
  </si>
  <si>
    <r>
      <t xml:space="preserve">Módulos en </t>
    </r>
    <r>
      <rPr>
        <b/>
        <sz val="30"/>
        <rFont val="Montserrat"/>
      </rPr>
      <t xml:space="preserve">línea o digitales </t>
    </r>
    <r>
      <rPr>
        <sz val="30"/>
        <rFont val="Montserrat"/>
      </rPr>
      <t>VINCULADOS</t>
    </r>
  </si>
  <si>
    <t>La falta de atención presencial llevó a la promoción de la atención a distancia para lograr que aquellos educandos que cuenten con los medios de conexión a internet avancen en su nivel educativo, estudiando sus módulos en la modalidad en línea.</t>
  </si>
  <si>
    <t>Se cumplió con lo esperado en la vinculación de módulos en la plataforma de MEVyT en línea.</t>
  </si>
  <si>
    <t>3518
VALIDADO CON INFORMACIÓN DE ESTADO</t>
  </si>
  <si>
    <t>En seguimiento a educandos de oferta digital, permitió la atención a distancia con aquellos educandos que cuentan con los medios de conexión a internet, de igual manera, el apoyo brindado para solventar los problemas de programación de paltaforma, tanto para el registro como para el ingreso de los módulos de estudio.</t>
  </si>
  <si>
    <t>Se cumplió más alla de lo esperado en la vinculación de módulos en la plataforma de MEVyT en línea</t>
  </si>
  <si>
    <t>VALIDADO  CON EVIDENCIA DE ESTADO</t>
  </si>
  <si>
    <t>La apertura de jornadas de incorporación y acreditación ha permitido el avance de educandos que cuentan con los medios de conexión a internet para el estudio de la modalidad en línea.</t>
  </si>
  <si>
    <t>Se cumplió más allá de lo esperado en la vinculación de módulos en  la plataforma de MEVyT en línea.</t>
  </si>
  <si>
    <t>La demanda de vinculación de módulos para el estudio de la modalidad en línea, históricamente se ve disminuido en el último trimestre.</t>
  </si>
  <si>
    <t>Considerando el logro de octubre y noviembre de módulos vinculados en línea, no se alanzó lo esperado para el cuarto trimestre.</t>
  </si>
  <si>
    <t>Se reporta información en el numerador de acuerdo a lo proporcionado por la Dirección de Servicios Educativos on el periodo octubre-noviembre 2021, ya que segun correo en evidencia, no se uenta con información del mes de diciembre.</t>
  </si>
  <si>
    <t>Total de módulos vinculados en el periodo t)*100</t>
  </si>
  <si>
    <r>
      <rPr>
        <b/>
        <sz val="30"/>
        <rFont val="Montserrat"/>
      </rPr>
      <t xml:space="preserve">TOTAL </t>
    </r>
    <r>
      <rPr>
        <sz val="30"/>
        <rFont val="Montserrat"/>
      </rPr>
      <t>de módulos VINCULADOS</t>
    </r>
  </si>
  <si>
    <t>20473
VALIDADO CON INFORMACIÓN DE ESTADO</t>
  </si>
  <si>
    <t>VALIDADO CON EVIDENCIA DE ESTADO</t>
  </si>
  <si>
    <t>Porcentaje de asesores/as con más de un año de permanencia con formación continua acumulados al cierre del trimestre.</t>
  </si>
  <si>
    <t>(Asesores/as con más de un año de permanencia con formación continua acumulados al cierre del periodo t / Asesores/as con más de un año de permanencia acumulados al cierre del periodo t)*100</t>
  </si>
  <si>
    <t>Asesores/as con más de un año de permanencia con formación continua acumulados al cierre del periodo t</t>
  </si>
  <si>
    <t>Asesores/as con más de un año de permanencia con formación continua acumulados</t>
  </si>
  <si>
    <t>La información que les proporcione Dirección Académica la reportarán en el apartado trimestral.</t>
  </si>
  <si>
    <t>El interés mostrado por los asesores por participar en los events de formación ofertados en este año a parte de fortalecer su formación, tambien se debe a que le serán gratificados.</t>
  </si>
  <si>
    <t>El logro de asesores con 1 año o más de antigüedad con formación continua representa un avance superior al programado en la meta trimestral.</t>
  </si>
  <si>
    <t>VALIDADO CON INFORMACIÓN DE ACADÉMICA</t>
  </si>
  <si>
    <t>Dado el contexto social generado por la pandemia por COVID 19, y ante la necesidad de contnuar con la formación de asesores educativos, se promovieron eventos bajo la modalidad a distancia, para no exponer a los asesores educativos al contagio y cumplir con las medidas de sanidad establecidas.</t>
  </si>
  <si>
    <t>Se logró buena participación de los asesores educativos en los eventos de formación continua promovidos a distancia.
Al desarrollarlos a distancia, permitió continuar con la formación programada para los asesores educativos, con logros favoravles.</t>
  </si>
  <si>
    <t>VALIDADO  CON EVIDENCIA</t>
  </si>
  <si>
    <t>observación en los logros acumulados ya que es mas que el denominador</t>
  </si>
  <si>
    <t>El uso de nuevas tecnologías en especial páginas web gratuitas permitió el diseño de cursos de formación continua a distancia para asesores educativos.</t>
  </si>
  <si>
    <t>Se logró que el 91% de asesores educativos participaran en los eventos programados.</t>
  </si>
  <si>
    <t>La incorporación del uso de las nuevas tecnologias, en especial en páginas web gratuitas permitió el diseño de cursos de formación continua a distancia para asesores educativos.</t>
  </si>
  <si>
    <t>Del total de asesores activos al cierre del año con círculo de estudio, se logró la participación de la mayor parte de ellos, en un evento de formación continua.</t>
  </si>
  <si>
    <t>Asesores/as con más de un año de permanencia acumulados al cierre del periodo t</t>
  </si>
  <si>
    <t>Asesores/as con más de un año de permanencia acumulados</t>
  </si>
  <si>
    <t>Porcentaje de exámenes en línea aplicados del MEVyT.</t>
  </si>
  <si>
    <t>Total de exámenes en línea del MEVyT aplicados en el periodo t / Total de exámenes del MEVyT aplicados en cualquier formato en el periodo t)*100</t>
  </si>
  <si>
    <t xml:space="preserve">Total de exámenes en línea del MEVyT aplicados en el periodo t </t>
  </si>
  <si>
    <r>
      <t xml:space="preserve">Exámenes en </t>
    </r>
    <r>
      <rPr>
        <b/>
        <sz val="30"/>
        <rFont val="Montserrat"/>
      </rPr>
      <t xml:space="preserve">linea </t>
    </r>
    <r>
      <rPr>
        <sz val="30"/>
        <rFont val="Montserrat"/>
      </rPr>
      <t>aplicados</t>
    </r>
  </si>
  <si>
    <t>3710
VALIDADO CON  INFORMACIÓN DEL ESTADO</t>
  </si>
  <si>
    <t>En seguimiento a la apertura de actividades operativas controladas durante el periodo abril-junio se llevaron a cabo las jornadas 2da, 3ra y 4ta en la cual participaron las 12 Coordinaciones de Zona con sus Sedes respectivas para realizar las aplicaciones de exámenes correspondientes.</t>
  </si>
  <si>
    <t>Se contó con un promedio de 10,000 pariticpantes promedio por jornada que asistió a presentar sus exámenes, favoreciendo con ella la continuidad educativa de los mismos</t>
  </si>
  <si>
    <t>Apertura controlada de las sedes de aplicaciones de examenes para levar a cabo las jornadas de acreditación durante le trimestre en las 12 Coordinaciones de Zona.</t>
  </si>
  <si>
    <t>Se contó con un  promedio de 9,712 participantes por mes durante las jornadas, logrando así una continuidad educativa.</t>
  </si>
  <si>
    <t>En seguimiento a las actividades operativas controladas, durante el trimestre se llevaron a cabo las Jornadas Nacionales de Acreditación e incorporación en las cuales participaron las 12 CZ del Estado con sus Plazas Comunitarias para realizar las aplicaciones de exámenes correspondientes, atendiendo en todo momento las medidas sanitarias establecidas.</t>
  </si>
  <si>
    <t>Se contó con un promedio de 6,063 partiipantes en promedio durante las jornadas que asistió a presentar sus exámenes, favoreciendo con ello la continuidad educativa y logrando que 6,257 educandos conluyeran algún nivel educativo</t>
  </si>
  <si>
    <t>Total de exámenes del MEVyT aplicados en cualquier formato en el periodo t)*100</t>
  </si>
  <si>
    <r>
      <rPr>
        <b/>
        <sz val="30"/>
        <rFont val="Montserrat"/>
      </rPr>
      <t>TOTAL DE EXAMENES APLICADOS</t>
    </r>
    <r>
      <rPr>
        <sz val="30"/>
        <rFont val="Montserrat"/>
      </rPr>
      <t xml:space="preserve"> (ex en línea + ex en papel)</t>
    </r>
  </si>
  <si>
    <t>VALIDADO CON INFORMACIÓN DEL ESTADO</t>
  </si>
  <si>
    <t>13446
VALIDADO CON  INFORMACIÓN DEL ESTADO</t>
  </si>
  <si>
    <t>Porcentaje de exámenes impresos aplicados del MEVyT.</t>
  </si>
  <si>
    <t>(Total de exámenes impresos del MEVyT aplicados en el periodo t / Total de exámenes del MEVyT aplicados en cualquier formato en el periodo t)*100</t>
  </si>
  <si>
    <t xml:space="preserve">Total de exámenes impresos del MEVyT aplicados en el periodo t </t>
  </si>
  <si>
    <r>
      <t xml:space="preserve">Exámenes en </t>
    </r>
    <r>
      <rPr>
        <b/>
        <sz val="30"/>
        <rFont val="Montserrat"/>
      </rPr>
      <t xml:space="preserve">papel </t>
    </r>
    <r>
      <rPr>
        <sz val="30"/>
        <rFont val="Montserrat"/>
      </rPr>
      <t>aplicados</t>
    </r>
  </si>
  <si>
    <t>9736
VALIDADO CON  INFORMACIÓN DEL ESTADO</t>
  </si>
  <si>
    <t>SE MODIFICARON LOGROS EN EL DENOMINADOR DEL INDICADOR
NUMERADOR: 9,752
DENOMINADOR: 6,961</t>
  </si>
  <si>
    <t>En seguimiento a las actividades operativas controladas, durante el trimestre se llevaron a cabo las Jornadas Nacionales de Acreditación e incorporación en las cuales participaron las 12 CZ del Estado con sus Sedes de aplicación para realizar las aplicaciones de exámenes correspondientes, atendiendo en todo momento las medidas sanitarias establecidas.</t>
  </si>
  <si>
    <t>Total de exámenes del MEVyT aplicados en cualquier formato en el periodo t</t>
  </si>
  <si>
    <t>VALIDACIÓN</t>
  </si>
  <si>
    <t>Total de exámenes del MEVyT aplicados en cualquier formato en el periodo t)</t>
  </si>
  <si>
    <t>Denominador Indicador 11  y 12</t>
  </si>
  <si>
    <t>Nota: Favor de NO modificar el archivo, solo reportar.</t>
  </si>
  <si>
    <t>EL APARTADO "ACUMULADO" ES EL QUE CAPTURARÁ EN EL SRFT DEL 01-15 octubre (Tanto metas como logros)</t>
  </si>
  <si>
    <t>Se puede reprogramar del 01-15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</si>
</sst>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53">
    <font>
      <sz val="12"/>
      <color theme="1"/>
      <name val="Calibri"/>
      <family val="2"/>
      <scheme val="minor"/>
    </font>
    <font>
      <sz val="11"/>
      <color theme="1"/>
      <name val="Calibri"/>
      <family val="2"/>
      <scheme val="minor"/>
    </font>
    <font>
      <sz val="12"/>
      <color theme="1"/>
      <name val="Calibri"/>
      <family val="2"/>
      <scheme val="minor"/>
    </font>
    <font>
      <b/>
      <sz val="18"/>
      <color theme="1"/>
      <name val="Montserrat"/>
    </font>
    <font>
      <sz val="18"/>
      <color theme="1"/>
      <name val="Montserrat"/>
    </font>
    <font>
      <sz val="12"/>
      <color theme="1"/>
      <name val="Montserrat"/>
    </font>
    <font>
      <b/>
      <sz val="11"/>
      <color theme="1"/>
      <name val="Calibri"/>
      <family val="2"/>
      <scheme val="minor"/>
    </font>
    <font>
      <b/>
      <sz val="12"/>
      <color theme="1"/>
      <name val="Calibri"/>
      <family val="2"/>
      <scheme val="minor"/>
    </font>
    <font>
      <sz val="10"/>
      <name val="Arial"/>
      <family val="2"/>
    </font>
    <font>
      <b/>
      <sz val="20"/>
      <color theme="1"/>
      <name val="Montserrat"/>
    </font>
    <font>
      <sz val="18"/>
      <name val="Montserrat"/>
    </font>
    <font>
      <b/>
      <sz val="18"/>
      <name val="Montserrat"/>
    </font>
    <font>
      <sz val="20"/>
      <color theme="1"/>
      <name val="Montserrat"/>
    </font>
    <font>
      <b/>
      <sz val="24"/>
      <name val="Montserrat"/>
    </font>
    <font>
      <b/>
      <sz val="30"/>
      <color theme="1"/>
      <name val="Montserrat"/>
    </font>
    <font>
      <b/>
      <sz val="30"/>
      <color theme="0"/>
      <name val="Montserrat"/>
    </font>
    <font>
      <b/>
      <sz val="25"/>
      <color theme="1"/>
      <name val="Montserrat"/>
    </font>
    <font>
      <b/>
      <sz val="25"/>
      <color theme="0"/>
      <name val="Montserrat"/>
    </font>
    <font>
      <b/>
      <sz val="24"/>
      <color theme="0"/>
      <name val="Montserrat"/>
    </font>
    <font>
      <b/>
      <sz val="29"/>
      <color theme="0"/>
      <name val="Montserrat"/>
    </font>
    <font>
      <b/>
      <sz val="29"/>
      <color theme="1"/>
      <name val="Montserrat"/>
    </font>
    <font>
      <sz val="29"/>
      <color theme="1"/>
      <name val="Montserrat"/>
    </font>
    <font>
      <b/>
      <sz val="29"/>
      <name val="Montserrat"/>
    </font>
    <font>
      <sz val="30"/>
      <name val="Montserrat"/>
    </font>
    <font>
      <b/>
      <sz val="30"/>
      <name val="Montserrat"/>
    </font>
    <font>
      <sz val="30"/>
      <color theme="1"/>
      <name val="Montserrat"/>
    </font>
    <font>
      <sz val="25"/>
      <color theme="1"/>
      <name val="Montserrat"/>
    </font>
    <font>
      <sz val="25"/>
      <name val="Montserrat"/>
    </font>
    <font>
      <b/>
      <sz val="38"/>
      <color theme="1"/>
      <name val="Montserrat"/>
    </font>
    <font>
      <sz val="38"/>
      <color theme="1"/>
      <name val="Montserrat"/>
    </font>
    <font>
      <b/>
      <sz val="38"/>
      <color theme="0"/>
      <name val="Montserrat"/>
    </font>
    <font>
      <b/>
      <sz val="40"/>
      <color theme="1"/>
      <name val="Montserrat"/>
    </font>
    <font>
      <b/>
      <sz val="22"/>
      <name val="Montserrat"/>
    </font>
    <font>
      <b/>
      <sz val="23"/>
      <name val="Montserrat"/>
    </font>
    <font>
      <sz val="38"/>
      <name val="Montserrat"/>
    </font>
    <font>
      <sz val="20"/>
      <name val="Montserrat"/>
    </font>
    <font>
      <sz val="38"/>
      <color theme="0"/>
      <name val="Montserrat"/>
    </font>
    <font>
      <sz val="30"/>
      <color theme="0"/>
      <name val="Montserrat"/>
    </font>
    <font>
      <sz val="23"/>
      <name val="Montserrat"/>
    </font>
    <font>
      <sz val="24"/>
      <name val="Montserrat"/>
    </font>
    <font>
      <sz val="24"/>
      <color theme="0"/>
      <name val="Montserrat"/>
    </font>
    <font>
      <b/>
      <sz val="40"/>
      <name val="Montserrat"/>
    </font>
    <font>
      <sz val="35"/>
      <color theme="1"/>
      <name val="Montserrat"/>
    </font>
    <font>
      <sz val="35"/>
      <name val="Montserrat"/>
    </font>
    <font>
      <b/>
      <sz val="35"/>
      <name val="Montserrat"/>
    </font>
    <font>
      <b/>
      <sz val="35"/>
      <color theme="0"/>
      <name val="Montserrat"/>
    </font>
    <font>
      <b/>
      <sz val="25"/>
      <name val="Montserrat"/>
    </font>
    <font>
      <b/>
      <sz val="20"/>
      <name val="Montserrat"/>
    </font>
    <font>
      <sz val="40"/>
      <color theme="1"/>
      <name val="Montserrat"/>
    </font>
    <font>
      <b/>
      <sz val="40"/>
      <color rgb="FFFF0000"/>
      <name val="Montserrat"/>
    </font>
    <font>
      <b/>
      <sz val="40"/>
      <color theme="0"/>
      <name val="Montserrat"/>
    </font>
    <font>
      <sz val="40"/>
      <name val="Montserrat"/>
    </font>
    <font>
      <sz val="40"/>
      <color theme="0"/>
      <name val="Montserrat"/>
    </font>
  </fonts>
  <fills count="32">
    <fill>
      <patternFill patternType="none"/>
    </fill>
    <fill>
      <patternFill patternType="gray125"/>
    </fill>
    <fill>
      <patternFill patternType="solid">
        <fgColor theme="0"/>
        <bgColor theme="0" tint="-0.34998626667073579"/>
      </patternFill>
    </fill>
    <fill>
      <patternFill patternType="gray0625">
        <fgColor theme="0" tint="-0.34998626667073579"/>
        <bgColor theme="0"/>
      </patternFill>
    </fill>
    <fill>
      <patternFill patternType="solid">
        <fgColor rgb="FF1B5542"/>
        <bgColor theme="9"/>
      </patternFill>
    </fill>
    <fill>
      <patternFill patternType="solid">
        <fgColor theme="0"/>
        <bgColor theme="9"/>
      </patternFill>
    </fill>
    <fill>
      <patternFill patternType="solid">
        <fgColor rgb="FFFFFF00"/>
        <bgColor indexed="64"/>
      </patternFill>
    </fill>
    <fill>
      <patternFill patternType="solid">
        <fgColor theme="1"/>
        <bgColor indexed="64"/>
      </patternFill>
    </fill>
    <fill>
      <patternFill patternType="solid">
        <fgColor rgb="FFA8D4A8"/>
        <bgColor indexed="64"/>
      </patternFill>
    </fill>
    <fill>
      <patternFill patternType="solid">
        <fgColor rgb="FFC00000"/>
        <bgColor indexed="64"/>
      </patternFill>
    </fill>
    <fill>
      <patternFill patternType="solid">
        <fgColor theme="6" tint="0.79998168889431442"/>
        <bgColor indexed="64"/>
      </patternFill>
    </fill>
    <fill>
      <patternFill patternType="solid">
        <fgColor theme="0"/>
        <bgColor indexed="64"/>
      </patternFill>
    </fill>
    <fill>
      <patternFill patternType="solid">
        <fgColor rgb="FF1B5542"/>
        <bgColor indexed="64"/>
      </patternFill>
    </fill>
    <fill>
      <patternFill patternType="solid">
        <fgColor theme="0"/>
        <bgColor rgb="FF1B5542"/>
      </patternFill>
    </fill>
    <fill>
      <patternFill patternType="solid">
        <fgColor theme="9" tint="-0.249977111117893"/>
        <bgColor theme="9"/>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4.9989318521683403E-2"/>
        <bgColor theme="0" tint="-0.34998626667073579"/>
      </patternFill>
    </fill>
    <fill>
      <patternFill patternType="solid">
        <fgColor theme="9" tint="-0.249977111117893"/>
        <bgColor indexed="64"/>
      </patternFill>
    </fill>
    <fill>
      <patternFill patternType="solid">
        <fgColor rgb="FFA8D4A8"/>
        <bgColor theme="9"/>
      </patternFill>
    </fill>
    <fill>
      <patternFill patternType="solid">
        <fgColor theme="8" tint="0.39997558519241921"/>
        <bgColor theme="9"/>
      </patternFill>
    </fill>
    <fill>
      <patternFill patternType="solid">
        <fgColor rgb="FFF8CBAD"/>
        <bgColor indexed="64"/>
      </patternFill>
    </fill>
    <fill>
      <patternFill patternType="solid">
        <fgColor rgb="FFFFFFFF"/>
        <bgColor indexed="64"/>
      </patternFill>
    </fill>
    <fill>
      <patternFill patternType="solid">
        <fgColor rgb="FFC6E0B4"/>
        <bgColor indexed="64"/>
      </patternFill>
    </fill>
    <fill>
      <patternFill patternType="solid">
        <fgColor rgb="FFBDD7EE"/>
        <bgColor indexed="64"/>
      </patternFill>
    </fill>
    <fill>
      <patternFill patternType="solid">
        <fgColor rgb="FFE2EFDA"/>
        <bgColor indexed="64"/>
      </patternFill>
    </fill>
    <fill>
      <patternFill patternType="solid">
        <fgColor rgb="FFD9E1F2"/>
        <bgColor indexed="64"/>
      </patternFill>
    </fill>
    <fill>
      <patternFill patternType="solid">
        <fgColor theme="4" tint="0.39997558519241921"/>
        <bgColor indexed="64"/>
      </patternFill>
    </fill>
  </fills>
  <borders count="54">
    <border>
      <left/>
      <right/>
      <top/>
      <bottom/>
      <diagonal/>
    </border>
    <border>
      <left/>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medium">
        <color theme="0" tint="-0.499984740745262"/>
      </top>
      <bottom/>
      <diagonal/>
    </border>
    <border>
      <left style="thin">
        <color theme="0" tint="-0.499984740745262"/>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bottom/>
      <diagonal/>
    </border>
    <border>
      <left/>
      <right style="thin">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indexed="64"/>
      </left>
      <right/>
      <top/>
      <bottom/>
      <diagonal/>
    </border>
  </borders>
  <cellStyleXfs count="6">
    <xf numFmtId="0" fontId="0" fillId="0" borderId="0"/>
    <xf numFmtId="9" fontId="2" fillId="0" borderId="0" applyFont="0" applyFill="0" applyBorder="0" applyAlignment="0" applyProtection="0"/>
    <xf numFmtId="0" fontId="1" fillId="0" borderId="0"/>
    <xf numFmtId="0" fontId="8" fillId="0" borderId="0"/>
    <xf numFmtId="9" fontId="8" fillId="0" borderId="0" applyFont="0" applyFill="0" applyBorder="0" applyAlignment="0" applyProtection="0"/>
    <xf numFmtId="0" fontId="2" fillId="0" borderId="0"/>
  </cellStyleXfs>
  <cellXfs count="393">
    <xf numFmtId="0" fontId="0" fillId="0" borderId="0" xfId="0"/>
    <xf numFmtId="0" fontId="6" fillId="0" borderId="24" xfId="2" applyFont="1" applyBorder="1" applyAlignment="1">
      <alignment vertical="center"/>
    </xf>
    <xf numFmtId="0" fontId="7" fillId="0" borderId="24" xfId="0" applyFont="1" applyBorder="1" applyAlignment="1">
      <alignment horizont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justify" vertical="center"/>
      <protection locked="0"/>
    </xf>
    <xf numFmtId="0" fontId="4" fillId="0" borderId="0" xfId="0" applyFont="1" applyAlignment="1" applyProtection="1">
      <alignment horizontal="justify" vertical="center"/>
      <protection locked="0"/>
    </xf>
    <xf numFmtId="0" fontId="9"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14" fillId="0" borderId="0" xfId="0" applyFont="1" applyAlignment="1" applyProtection="1">
      <alignment vertical="center"/>
      <protection locked="0"/>
    </xf>
    <xf numFmtId="0" fontId="21" fillId="0" borderId="0" xfId="0" applyFont="1" applyAlignment="1" applyProtection="1">
      <alignment vertical="center"/>
      <protection locked="0"/>
    </xf>
    <xf numFmtId="0" fontId="22" fillId="5" borderId="7" xfId="0" applyFont="1" applyFill="1" applyBorder="1" applyAlignment="1" applyProtection="1">
      <alignment horizontal="center" vertical="center" wrapText="1"/>
      <protection locked="0"/>
    </xf>
    <xf numFmtId="0" fontId="20" fillId="14" borderId="7" xfId="0" applyFont="1" applyFill="1" applyBorder="1" applyAlignment="1" applyProtection="1">
      <alignment horizontal="center" vertical="center" wrapText="1"/>
      <protection locked="0"/>
    </xf>
    <xf numFmtId="0" fontId="20" fillId="5" borderId="22" xfId="0" applyFont="1" applyFill="1" applyBorder="1" applyAlignment="1" applyProtection="1">
      <alignment horizontal="center" vertical="center" wrapText="1"/>
      <protection locked="0"/>
    </xf>
    <xf numFmtId="0" fontId="20" fillId="5" borderId="23" xfId="0" applyFont="1" applyFill="1" applyBorder="1" applyAlignment="1" applyProtection="1">
      <alignment horizontal="center" vertical="center" wrapText="1"/>
      <protection locked="0"/>
    </xf>
    <xf numFmtId="0" fontId="22" fillId="5" borderId="21" xfId="0" applyFont="1" applyFill="1" applyBorder="1" applyAlignment="1" applyProtection="1">
      <alignment horizontal="center" vertical="center" wrapText="1"/>
      <protection locked="0"/>
    </xf>
    <xf numFmtId="0" fontId="22" fillId="5" borderId="22" xfId="0" applyFont="1" applyFill="1" applyBorder="1" applyAlignment="1" applyProtection="1">
      <alignment horizontal="center" vertical="center" wrapText="1"/>
      <protection locked="0"/>
    </xf>
    <xf numFmtId="0" fontId="22" fillId="5" borderId="32" xfId="0" applyFont="1" applyFill="1" applyBorder="1" applyAlignment="1" applyProtection="1">
      <alignment horizontal="center" vertical="center" wrapText="1"/>
      <protection locked="0"/>
    </xf>
    <xf numFmtId="0" fontId="22" fillId="5" borderId="31" xfId="0" applyFont="1" applyFill="1" applyBorder="1" applyAlignment="1" applyProtection="1">
      <alignment horizontal="center" vertical="center" wrapText="1"/>
      <protection locked="0"/>
    </xf>
    <xf numFmtId="0" fontId="22" fillId="5" borderId="13" xfId="0" applyFont="1" applyFill="1" applyBorder="1" applyAlignment="1" applyProtection="1">
      <alignment horizontal="center" vertical="center" wrapText="1"/>
      <protection locked="0"/>
    </xf>
    <xf numFmtId="0" fontId="10" fillId="2" borderId="10" xfId="0" applyFont="1" applyFill="1" applyBorder="1" applyAlignment="1" applyProtection="1">
      <alignment vertical="center" wrapText="1"/>
      <protection locked="0"/>
    </xf>
    <xf numFmtId="0" fontId="10" fillId="2" borderId="27"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28" xfId="0" applyFont="1" applyFill="1" applyBorder="1" applyAlignment="1" applyProtection="1">
      <alignment vertical="center" wrapText="1"/>
      <protection locked="0"/>
    </xf>
    <xf numFmtId="0" fontId="20" fillId="5" borderId="31" xfId="0" applyFont="1" applyFill="1" applyBorder="1" applyAlignment="1" applyProtection="1">
      <alignment horizontal="center" vertical="center" wrapText="1"/>
      <protection locked="0"/>
    </xf>
    <xf numFmtId="0" fontId="25" fillId="0" borderId="0" xfId="0" applyFont="1" applyAlignment="1" applyProtection="1">
      <alignment vertical="center"/>
      <protection locked="0"/>
    </xf>
    <xf numFmtId="0" fontId="24" fillId="5" borderId="7" xfId="0" applyFont="1" applyFill="1" applyBorder="1" applyAlignment="1" applyProtection="1">
      <alignment horizontal="center" vertical="center" wrapText="1"/>
      <protection locked="0"/>
    </xf>
    <xf numFmtId="0" fontId="14" fillId="14" borderId="7" xfId="0" applyFont="1" applyFill="1" applyBorder="1" applyAlignment="1" applyProtection="1">
      <alignment horizontal="center" vertical="center" wrapText="1"/>
      <protection locked="0"/>
    </xf>
    <xf numFmtId="0" fontId="24" fillId="5" borderId="0" xfId="0" applyFont="1" applyFill="1" applyAlignment="1" applyProtection="1">
      <alignment horizontal="center" vertical="center" wrapText="1"/>
      <protection locked="0"/>
    </xf>
    <xf numFmtId="0" fontId="23" fillId="2" borderId="33" xfId="0" applyFont="1" applyFill="1" applyBorder="1" applyAlignment="1" applyProtection="1">
      <alignment vertical="center" wrapText="1"/>
      <protection locked="0"/>
    </xf>
    <xf numFmtId="0" fontId="23" fillId="2" borderId="10" xfId="0" applyFont="1" applyFill="1" applyBorder="1" applyAlignment="1" applyProtection="1">
      <alignment vertical="center" wrapText="1"/>
      <protection locked="0"/>
    </xf>
    <xf numFmtId="0" fontId="23" fillId="2" borderId="34" xfId="0" applyFont="1" applyFill="1" applyBorder="1" applyAlignment="1" applyProtection="1">
      <alignment vertical="center" wrapText="1"/>
      <protection locked="0"/>
    </xf>
    <xf numFmtId="0" fontId="23" fillId="2" borderId="1" xfId="0" applyFont="1" applyFill="1" applyBorder="1" applyAlignment="1" applyProtection="1">
      <alignment vertical="center" wrapText="1"/>
      <protection locked="0"/>
    </xf>
    <xf numFmtId="3" fontId="23" fillId="10" borderId="16" xfId="0" applyNumberFormat="1" applyFont="1" applyFill="1" applyBorder="1" applyAlignment="1" applyProtection="1">
      <alignment horizontal="center" vertical="center" wrapText="1"/>
      <protection locked="0"/>
    </xf>
    <xf numFmtId="3" fontId="23" fillId="15" borderId="3" xfId="0" applyNumberFormat="1" applyFont="1" applyFill="1" applyBorder="1" applyAlignment="1" applyProtection="1">
      <alignment horizontal="center" vertical="center" wrapText="1"/>
      <protection locked="0"/>
    </xf>
    <xf numFmtId="3" fontId="23" fillId="10" borderId="17" xfId="0" applyNumberFormat="1" applyFont="1" applyFill="1" applyBorder="1" applyAlignment="1" applyProtection="1">
      <alignment horizontal="center" vertical="center" wrapText="1"/>
      <protection locked="0"/>
    </xf>
    <xf numFmtId="3" fontId="23" fillId="15" borderId="5" xfId="0" applyNumberFormat="1" applyFont="1" applyFill="1" applyBorder="1" applyAlignment="1" applyProtection="1">
      <alignment horizontal="center" vertical="center" wrapText="1"/>
      <protection locked="0"/>
    </xf>
    <xf numFmtId="0" fontId="15" fillId="4" borderId="21" xfId="0" applyFont="1" applyFill="1" applyBorder="1" applyAlignment="1" applyProtection="1">
      <alignment horizontal="center" vertical="center" wrapText="1"/>
      <protection locked="0"/>
    </xf>
    <xf numFmtId="0" fontId="15" fillId="4" borderId="22" xfId="0" applyFont="1" applyFill="1" applyBorder="1" applyAlignment="1" applyProtection="1">
      <alignment horizontal="center" vertical="center" wrapText="1"/>
      <protection locked="0"/>
    </xf>
    <xf numFmtId="0" fontId="15" fillId="4" borderId="23" xfId="0" applyFont="1" applyFill="1" applyBorder="1" applyAlignment="1" applyProtection="1">
      <alignment horizontal="center" vertical="center" wrapText="1"/>
      <protection locked="0"/>
    </xf>
    <xf numFmtId="0" fontId="15" fillId="4" borderId="42" xfId="0" applyFont="1" applyFill="1" applyBorder="1" applyAlignment="1" applyProtection="1">
      <alignment horizontal="center" vertical="center" wrapText="1"/>
      <protection locked="0"/>
    </xf>
    <xf numFmtId="3" fontId="25" fillId="0" borderId="0" xfId="0" applyNumberFormat="1" applyFont="1" applyAlignment="1" applyProtection="1">
      <alignment vertical="center"/>
      <protection locked="0"/>
    </xf>
    <xf numFmtId="0" fontId="26" fillId="0" borderId="0" xfId="0" applyFont="1" applyAlignment="1" applyProtection="1">
      <alignment vertical="center"/>
      <protection locked="0"/>
    </xf>
    <xf numFmtId="0" fontId="16" fillId="0" borderId="0" xfId="0" applyFont="1" applyAlignment="1" applyProtection="1">
      <alignment vertical="center"/>
      <protection locked="0"/>
    </xf>
    <xf numFmtId="10" fontId="17" fillId="7" borderId="0" xfId="0" applyNumberFormat="1" applyFont="1" applyFill="1" applyAlignment="1">
      <alignment horizontal="center" vertical="center"/>
    </xf>
    <xf numFmtId="0" fontId="27" fillId="2" borderId="10" xfId="0" applyFont="1" applyFill="1" applyBorder="1" applyAlignment="1" applyProtection="1">
      <alignment vertical="center" wrapText="1"/>
      <protection locked="0"/>
    </xf>
    <xf numFmtId="0" fontId="27" fillId="2" borderId="1" xfId="0" applyFont="1" applyFill="1" applyBorder="1" applyAlignment="1" applyProtection="1">
      <alignment vertical="center" wrapText="1"/>
      <protection locked="0"/>
    </xf>
    <xf numFmtId="0" fontId="28" fillId="0" borderId="0" xfId="0" applyFont="1" applyAlignment="1" applyProtection="1">
      <alignment horizontal="left" vertical="center"/>
      <protection locked="0"/>
    </xf>
    <xf numFmtId="0" fontId="28" fillId="0" borderId="0" xfId="0" applyFont="1" applyAlignment="1" applyProtection="1">
      <alignment horizontal="justify" vertical="center"/>
      <protection locked="0"/>
    </xf>
    <xf numFmtId="0" fontId="29" fillId="0" borderId="0" xfId="0" applyFont="1" applyAlignment="1" applyProtection="1">
      <alignment vertical="center"/>
      <protection locked="0"/>
    </xf>
    <xf numFmtId="0" fontId="30" fillId="0" borderId="0" xfId="0" applyFont="1" applyAlignment="1" applyProtection="1">
      <alignment vertical="center"/>
      <protection locked="0"/>
    </xf>
    <xf numFmtId="0" fontId="24" fillId="6" borderId="43" xfId="0" applyFont="1" applyFill="1" applyBorder="1" applyAlignment="1" applyProtection="1">
      <alignment horizontal="center" vertical="center" wrapText="1" shrinkToFit="1"/>
      <protection locked="0"/>
    </xf>
    <xf numFmtId="3" fontId="23" fillId="0" borderId="16" xfId="0" applyNumberFormat="1" applyFont="1" applyBorder="1" applyAlignment="1" applyProtection="1">
      <alignment horizontal="center" vertical="center" wrapText="1"/>
      <protection locked="0"/>
    </xf>
    <xf numFmtId="3" fontId="23" fillId="0" borderId="3" xfId="0" applyNumberFormat="1" applyFont="1" applyBorder="1" applyAlignment="1" applyProtection="1">
      <alignment horizontal="center" vertical="center" wrapText="1"/>
      <protection locked="0"/>
    </xf>
    <xf numFmtId="3" fontId="23" fillId="0" borderId="17" xfId="0" applyNumberFormat="1" applyFont="1" applyBorder="1" applyAlignment="1" applyProtection="1">
      <alignment horizontal="center" vertical="center" wrapText="1"/>
      <protection locked="0"/>
    </xf>
    <xf numFmtId="3" fontId="23" fillId="0" borderId="5" xfId="0" applyNumberFormat="1" applyFont="1" applyBorder="1" applyAlignment="1" applyProtection="1">
      <alignment horizontal="center" vertical="center" wrapText="1"/>
      <protection locked="0"/>
    </xf>
    <xf numFmtId="0" fontId="10" fillId="2" borderId="33" xfId="0" applyFont="1" applyFill="1" applyBorder="1" applyAlignment="1" applyProtection="1">
      <alignment vertical="center" wrapText="1"/>
      <protection locked="0"/>
    </xf>
    <xf numFmtId="0" fontId="10" fillId="2" borderId="34" xfId="0" applyFont="1" applyFill="1" applyBorder="1" applyAlignment="1" applyProtection="1">
      <alignment vertical="center" wrapText="1"/>
      <protection locked="0"/>
    </xf>
    <xf numFmtId="0" fontId="24" fillId="20" borderId="43" xfId="0" applyFont="1" applyFill="1" applyBorder="1" applyAlignment="1" applyProtection="1">
      <alignment horizontal="center" vertical="center" wrapText="1" shrinkToFit="1"/>
      <protection locked="0"/>
    </xf>
    <xf numFmtId="0" fontId="30" fillId="11" borderId="0" xfId="0" applyFont="1" applyFill="1" applyAlignment="1" applyProtection="1">
      <alignment vertical="center" wrapText="1"/>
      <protection locked="0"/>
    </xf>
    <xf numFmtId="3" fontId="23" fillId="10" borderId="50" xfId="0" applyNumberFormat="1" applyFont="1" applyFill="1" applyBorder="1" applyAlignment="1" applyProtection="1">
      <alignment horizontal="center" vertical="center" wrapText="1"/>
      <protection locked="0"/>
    </xf>
    <xf numFmtId="3" fontId="23" fillId="15" borderId="19" xfId="0" applyNumberFormat="1" applyFont="1" applyFill="1" applyBorder="1" applyAlignment="1" applyProtection="1">
      <alignment horizontal="center" vertical="center" wrapText="1"/>
      <protection locked="0"/>
    </xf>
    <xf numFmtId="3" fontId="23" fillId="0" borderId="50" xfId="0" applyNumberFormat="1" applyFont="1" applyBorder="1" applyAlignment="1" applyProtection="1">
      <alignment horizontal="center" vertical="center" wrapText="1"/>
      <protection locked="0"/>
    </xf>
    <xf numFmtId="3" fontId="23" fillId="0" borderId="19" xfId="0" applyNumberFormat="1" applyFont="1" applyBorder="1" applyAlignment="1" applyProtection="1">
      <alignment horizontal="center" vertical="center" wrapText="1"/>
      <protection locked="0"/>
    </xf>
    <xf numFmtId="0" fontId="23" fillId="2" borderId="49" xfId="0" applyFont="1" applyFill="1" applyBorder="1" applyAlignment="1" applyProtection="1">
      <alignment vertical="center" wrapText="1"/>
      <protection locked="0"/>
    </xf>
    <xf numFmtId="0" fontId="23" fillId="2" borderId="0" xfId="0" applyFont="1" applyFill="1" applyAlignment="1" applyProtection="1">
      <alignment vertical="center" wrapText="1"/>
      <protection locked="0"/>
    </xf>
    <xf numFmtId="0" fontId="32" fillId="6" borderId="43" xfId="0" applyFont="1" applyFill="1" applyBorder="1" applyAlignment="1" applyProtection="1">
      <alignment horizontal="center" vertical="center" wrapText="1" shrinkToFit="1"/>
      <protection locked="0"/>
    </xf>
    <xf numFmtId="3" fontId="24" fillId="17" borderId="10" xfId="0" applyNumberFormat="1" applyFont="1" applyFill="1" applyBorder="1" applyAlignment="1" applyProtection="1">
      <alignment horizontal="center" vertical="center" wrapText="1"/>
      <protection locked="0"/>
    </xf>
    <xf numFmtId="3" fontId="24" fillId="17" borderId="1" xfId="0" applyNumberFormat="1" applyFont="1" applyFill="1" applyBorder="1" applyAlignment="1" applyProtection="1">
      <alignment horizontal="center" vertical="center" wrapText="1"/>
      <protection locked="0"/>
    </xf>
    <xf numFmtId="3" fontId="24" fillId="17" borderId="8" xfId="0" applyNumberFormat="1" applyFont="1" applyFill="1" applyBorder="1" applyAlignment="1" applyProtection="1">
      <alignment horizontal="center" vertical="center" wrapText="1"/>
      <protection locked="0"/>
    </xf>
    <xf numFmtId="0" fontId="24" fillId="17" borderId="12" xfId="0" applyFont="1" applyFill="1" applyBorder="1" applyAlignment="1" applyProtection="1">
      <alignment horizontal="center" vertical="center" wrapText="1"/>
      <protection locked="0"/>
    </xf>
    <xf numFmtId="3" fontId="24" fillId="17" borderId="45" xfId="0" applyNumberFormat="1" applyFont="1" applyFill="1" applyBorder="1" applyAlignment="1" applyProtection="1">
      <alignment horizontal="center" vertical="center" wrapText="1"/>
      <protection locked="0"/>
    </xf>
    <xf numFmtId="3" fontId="24" fillId="17" borderId="47" xfId="0" applyNumberFormat="1" applyFont="1" applyFill="1" applyBorder="1" applyAlignment="1" applyProtection="1">
      <alignment horizontal="center" vertical="center" wrapText="1"/>
      <protection locked="0"/>
    </xf>
    <xf numFmtId="3" fontId="24" fillId="17" borderId="46" xfId="0" applyNumberFormat="1" applyFont="1" applyFill="1" applyBorder="1" applyAlignment="1" applyProtection="1">
      <alignment horizontal="center" vertical="center" wrapText="1"/>
      <protection locked="0"/>
    </xf>
    <xf numFmtId="3" fontId="24" fillId="17" borderId="48" xfId="0" applyNumberFormat="1" applyFont="1" applyFill="1" applyBorder="1" applyAlignment="1" applyProtection="1">
      <alignment horizontal="center" vertical="center" wrapText="1"/>
      <protection locked="0"/>
    </xf>
    <xf numFmtId="0" fontId="24" fillId="17" borderId="8" xfId="0" applyFont="1" applyFill="1" applyBorder="1" applyAlignment="1" applyProtection="1">
      <alignment horizontal="center" vertical="center" wrapText="1"/>
      <protection locked="0"/>
    </xf>
    <xf numFmtId="0" fontId="10" fillId="21" borderId="8" xfId="0" applyFont="1" applyFill="1" applyBorder="1" applyAlignment="1" applyProtection="1">
      <alignment vertical="center" wrapText="1"/>
      <protection locked="0"/>
    </xf>
    <xf numFmtId="0" fontId="10" fillId="21" borderId="12" xfId="0" applyFont="1" applyFill="1" applyBorder="1" applyAlignment="1" applyProtection="1">
      <alignment vertical="center" wrapText="1"/>
      <protection locked="0"/>
    </xf>
    <xf numFmtId="3" fontId="24" fillId="17" borderId="43" xfId="0" applyNumberFormat="1" applyFont="1" applyFill="1" applyBorder="1" applyAlignment="1" applyProtection="1">
      <alignment horizontal="center" vertical="center" wrapText="1"/>
      <protection locked="0"/>
    </xf>
    <xf numFmtId="3" fontId="24" fillId="17" borderId="12" xfId="0" applyNumberFormat="1" applyFont="1" applyFill="1" applyBorder="1" applyAlignment="1" applyProtection="1">
      <alignment horizontal="center" vertical="center" wrapText="1"/>
      <protection locked="0"/>
    </xf>
    <xf numFmtId="0" fontId="19" fillId="4" borderId="0" xfId="0" applyFont="1" applyFill="1" applyAlignment="1" applyProtection="1">
      <alignment horizontal="center" vertical="center" wrapText="1"/>
      <protection locked="0"/>
    </xf>
    <xf numFmtId="0" fontId="10" fillId="21" borderId="27" xfId="0" applyFont="1" applyFill="1" applyBorder="1" applyAlignment="1" applyProtection="1">
      <alignment vertical="center" wrapText="1"/>
      <protection locked="0"/>
    </xf>
    <xf numFmtId="0" fontId="16" fillId="0" borderId="0" xfId="0" applyFont="1" applyAlignment="1" applyProtection="1">
      <alignment horizontal="center" vertical="center" wrapText="1"/>
      <protection locked="0"/>
    </xf>
    <xf numFmtId="0" fontId="21" fillId="0" borderId="0" xfId="0" applyFont="1" applyAlignment="1" applyProtection="1">
      <alignment horizontal="justify" vertical="center" wrapText="1"/>
      <protection locked="0"/>
    </xf>
    <xf numFmtId="10" fontId="21" fillId="0" borderId="0" xfId="1" applyNumberFormat="1" applyFont="1" applyFill="1" applyBorder="1" applyAlignment="1" applyProtection="1">
      <alignment horizontal="center" vertical="center" wrapText="1"/>
      <protection locked="0"/>
    </xf>
    <xf numFmtId="3" fontId="23" fillId="0" borderId="0" xfId="0" applyNumberFormat="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10" fontId="24" fillId="0" borderId="0" xfId="0" applyNumberFormat="1" applyFont="1" applyAlignment="1">
      <alignment horizontal="center" vertical="center" wrapText="1"/>
    </xf>
    <xf numFmtId="10" fontId="15" fillId="0" borderId="0" xfId="1" applyNumberFormat="1" applyFont="1" applyFill="1" applyBorder="1" applyAlignment="1">
      <alignment horizontal="center" vertical="center" wrapText="1"/>
    </xf>
    <xf numFmtId="164" fontId="33" fillId="0" borderId="0" xfId="0" applyNumberFormat="1" applyFont="1" applyAlignment="1">
      <alignment horizontal="justify" vertical="center" wrapText="1"/>
    </xf>
    <xf numFmtId="3" fontId="24" fillId="0" borderId="0" xfId="0" applyNumberFormat="1" applyFont="1" applyAlignment="1" applyProtection="1">
      <alignment horizontal="center" vertical="center" wrapText="1"/>
      <protection locked="0"/>
    </xf>
    <xf numFmtId="164" fontId="11" fillId="0" borderId="0" xfId="0" applyNumberFormat="1" applyFont="1" applyAlignment="1">
      <alignment horizontal="justify" vertical="center" wrapText="1"/>
    </xf>
    <xf numFmtId="164" fontId="24" fillId="0" borderId="0" xfId="0" applyNumberFormat="1" applyFont="1" applyAlignment="1">
      <alignment horizontal="center" vertical="center" wrapText="1"/>
    </xf>
    <xf numFmtId="164" fontId="24" fillId="0" borderId="0" xfId="0" applyNumberFormat="1" applyFont="1" applyAlignment="1">
      <alignment horizontal="justify" vertical="center" wrapText="1"/>
    </xf>
    <xf numFmtId="164" fontId="13" fillId="0" borderId="0" xfId="0" applyNumberFormat="1" applyFont="1" applyAlignment="1">
      <alignment horizontal="center" vertical="center" wrapText="1"/>
    </xf>
    <xf numFmtId="10" fontId="18" fillId="0" borderId="0" xfId="1" applyNumberFormat="1" applyFont="1" applyFill="1" applyBorder="1" applyAlignment="1">
      <alignment horizontal="center" vertical="center" wrapText="1"/>
    </xf>
    <xf numFmtId="0" fontId="29" fillId="0" borderId="0" xfId="0" applyFont="1" applyAlignment="1" applyProtection="1">
      <alignment horizontal="justify" vertical="center" wrapText="1"/>
      <protection locked="0"/>
    </xf>
    <xf numFmtId="10" fontId="29" fillId="0" borderId="24" xfId="1" applyNumberFormat="1" applyFont="1" applyFill="1" applyBorder="1" applyAlignment="1" applyProtection="1">
      <alignment horizontal="center" vertical="center" wrapText="1"/>
      <protection locked="0"/>
    </xf>
    <xf numFmtId="3" fontId="34" fillId="0" borderId="0" xfId="0" applyNumberFormat="1" applyFont="1" applyAlignment="1" applyProtection="1">
      <alignment vertical="center" wrapText="1"/>
      <protection locked="0"/>
    </xf>
    <xf numFmtId="3" fontId="34" fillId="22" borderId="53" xfId="0" applyNumberFormat="1" applyFont="1" applyFill="1" applyBorder="1" applyAlignment="1" applyProtection="1">
      <alignment vertical="center" wrapText="1"/>
      <protection locked="0"/>
    </xf>
    <xf numFmtId="3" fontId="35" fillId="0" borderId="24" xfId="0" applyNumberFormat="1" applyFont="1" applyBorder="1" applyAlignment="1" applyProtection="1">
      <alignment vertical="center" wrapText="1"/>
      <protection locked="0"/>
    </xf>
    <xf numFmtId="0" fontId="26" fillId="0" borderId="0" xfId="0" applyFont="1" applyAlignment="1" applyProtection="1">
      <alignment horizontal="center" vertical="center" wrapText="1"/>
      <protection locked="0"/>
    </xf>
    <xf numFmtId="0" fontId="36" fillId="0" borderId="0" xfId="0" applyFont="1" applyAlignment="1" applyProtection="1">
      <alignment horizontal="center" vertical="center" wrapText="1"/>
      <protection locked="0"/>
    </xf>
    <xf numFmtId="10" fontId="23" fillId="0" borderId="0" xfId="0" applyNumberFormat="1" applyFont="1" applyAlignment="1">
      <alignment horizontal="center" vertical="center" wrapText="1"/>
    </xf>
    <xf numFmtId="10" fontId="37" fillId="0" borderId="0" xfId="1" applyNumberFormat="1" applyFont="1" applyFill="1" applyBorder="1" applyAlignment="1">
      <alignment horizontal="center" vertical="center" wrapText="1"/>
    </xf>
    <xf numFmtId="164" fontId="38" fillId="0" borderId="0" xfId="0" applyNumberFormat="1" applyFont="1" applyAlignment="1">
      <alignment horizontal="justify" vertical="center" wrapText="1"/>
    </xf>
    <xf numFmtId="164" fontId="10" fillId="0" borderId="0" xfId="0" applyNumberFormat="1" applyFont="1" applyAlignment="1">
      <alignment horizontal="justify" vertical="center" wrapText="1"/>
    </xf>
    <xf numFmtId="164" fontId="23" fillId="0" borderId="0" xfId="0" applyNumberFormat="1" applyFont="1" applyAlignment="1">
      <alignment horizontal="center" vertical="center" wrapText="1"/>
    </xf>
    <xf numFmtId="164" fontId="23" fillId="0" borderId="0" xfId="0" applyNumberFormat="1" applyFont="1" applyAlignment="1">
      <alignment horizontal="justify" vertical="center" wrapText="1"/>
    </xf>
    <xf numFmtId="164" fontId="39" fillId="0" borderId="0" xfId="0" applyNumberFormat="1" applyFont="1" applyAlignment="1">
      <alignment horizontal="center" vertical="center" wrapText="1"/>
    </xf>
    <xf numFmtId="10" fontId="40" fillId="0" borderId="0" xfId="1" applyNumberFormat="1" applyFont="1" applyFill="1" applyBorder="1" applyAlignment="1">
      <alignment horizontal="center" vertical="center" wrapText="1"/>
    </xf>
    <xf numFmtId="10" fontId="29" fillId="0" borderId="0" xfId="1" applyNumberFormat="1" applyFont="1" applyFill="1" applyBorder="1" applyAlignment="1" applyProtection="1">
      <alignment horizontal="center" vertical="center" wrapText="1"/>
      <protection locked="0"/>
    </xf>
    <xf numFmtId="3" fontId="23" fillId="11" borderId="47" xfId="0" applyNumberFormat="1" applyFont="1" applyFill="1" applyBorder="1" applyAlignment="1" applyProtection="1">
      <alignment horizontal="center" vertical="center" wrapText="1"/>
      <protection locked="0"/>
    </xf>
    <xf numFmtId="3" fontId="23" fillId="11" borderId="48" xfId="0" applyNumberFormat="1" applyFont="1" applyFill="1" applyBorder="1" applyAlignment="1" applyProtection="1">
      <alignment horizontal="center" vertical="center" wrapText="1"/>
      <protection locked="0"/>
    </xf>
    <xf numFmtId="3" fontId="23" fillId="11" borderId="47" xfId="0" applyNumberFormat="1" applyFont="1" applyFill="1" applyBorder="1" applyAlignment="1" applyProtection="1">
      <alignment horizontal="justify" vertical="center" wrapText="1"/>
      <protection locked="0"/>
    </xf>
    <xf numFmtId="3" fontId="23" fillId="11" borderId="48" xfId="0" applyNumberFormat="1" applyFont="1" applyFill="1" applyBorder="1" applyAlignment="1" applyProtection="1">
      <alignment horizontal="justify" vertical="center" wrapText="1"/>
      <protection locked="0"/>
    </xf>
    <xf numFmtId="3" fontId="24" fillId="11" borderId="47" xfId="0" applyNumberFormat="1" applyFont="1" applyFill="1" applyBorder="1" applyAlignment="1" applyProtection="1">
      <alignment horizontal="justify" vertical="center" wrapText="1"/>
      <protection locked="0"/>
    </xf>
    <xf numFmtId="3" fontId="24" fillId="11" borderId="48" xfId="0" applyNumberFormat="1" applyFont="1" applyFill="1" applyBorder="1" applyAlignment="1" applyProtection="1">
      <alignment horizontal="justify" vertical="center" wrapText="1"/>
      <protection locked="0"/>
    </xf>
    <xf numFmtId="0" fontId="28" fillId="0" borderId="24" xfId="0" applyFont="1" applyBorder="1" applyAlignment="1" applyProtection="1">
      <alignment horizontal="justify" vertical="center" wrapText="1"/>
      <protection locked="0"/>
    </xf>
    <xf numFmtId="0" fontId="24" fillId="6" borderId="8" xfId="0" applyFont="1" applyFill="1" applyBorder="1" applyAlignment="1" applyProtection="1">
      <alignment horizontal="center" vertical="center" wrapText="1" shrinkToFit="1"/>
      <protection locked="0"/>
    </xf>
    <xf numFmtId="0" fontId="10" fillId="2" borderId="8"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3" fontId="43" fillId="16" borderId="39" xfId="0" applyNumberFormat="1" applyFont="1" applyFill="1" applyBorder="1" applyAlignment="1" applyProtection="1">
      <alignment horizontal="center" vertical="center" wrapText="1"/>
      <protection locked="0"/>
    </xf>
    <xf numFmtId="0" fontId="43" fillId="2" borderId="33" xfId="0" applyFont="1" applyFill="1" applyBorder="1" applyAlignment="1" applyProtection="1">
      <alignment vertical="center" wrapText="1"/>
      <protection locked="0"/>
    </xf>
    <xf numFmtId="0" fontId="43" fillId="2" borderId="10" xfId="0" applyFont="1" applyFill="1" applyBorder="1" applyAlignment="1" applyProtection="1">
      <alignment vertical="center" wrapText="1"/>
      <protection locked="0"/>
    </xf>
    <xf numFmtId="3" fontId="43" fillId="16" borderId="40" xfId="0" applyNumberFormat="1" applyFont="1" applyFill="1" applyBorder="1" applyAlignment="1" applyProtection="1">
      <alignment horizontal="center" vertical="center" wrapText="1"/>
      <protection locked="0"/>
    </xf>
    <xf numFmtId="0" fontId="43" fillId="2" borderId="34" xfId="0" applyFont="1" applyFill="1" applyBorder="1" applyAlignment="1" applyProtection="1">
      <alignment vertical="center" wrapText="1"/>
      <protection locked="0"/>
    </xf>
    <xf numFmtId="0" fontId="43" fillId="2" borderId="1" xfId="0" applyFont="1" applyFill="1" applyBorder="1" applyAlignment="1" applyProtection="1">
      <alignment vertical="center" wrapText="1"/>
      <protection locked="0"/>
    </xf>
    <xf numFmtId="3" fontId="43" fillId="16" borderId="16" xfId="0" applyNumberFormat="1" applyFont="1" applyFill="1" applyBorder="1" applyAlignment="1" applyProtection="1">
      <alignment horizontal="center" vertical="center" wrapText="1"/>
      <protection locked="0"/>
    </xf>
    <xf numFmtId="3" fontId="43" fillId="16" borderId="2" xfId="0" applyNumberFormat="1" applyFont="1" applyFill="1" applyBorder="1" applyAlignment="1" applyProtection="1">
      <alignment horizontal="center" vertical="center" wrapText="1"/>
      <protection locked="0"/>
    </xf>
    <xf numFmtId="3" fontId="43" fillId="7" borderId="2" xfId="0" applyNumberFormat="1" applyFont="1" applyFill="1" applyBorder="1" applyAlignment="1" applyProtection="1">
      <alignment horizontal="center" vertical="center" wrapText="1"/>
      <protection locked="0"/>
    </xf>
    <xf numFmtId="3" fontId="43" fillId="11" borderId="16" xfId="0" applyNumberFormat="1" applyFont="1" applyFill="1" applyBorder="1" applyAlignment="1" applyProtection="1">
      <alignment horizontal="center" vertical="center" wrapText="1"/>
      <protection locked="0"/>
    </xf>
    <xf numFmtId="3" fontId="43" fillId="11" borderId="2" xfId="0" applyNumberFormat="1" applyFont="1" applyFill="1" applyBorder="1" applyAlignment="1" applyProtection="1">
      <alignment horizontal="center" vertical="center" wrapText="1"/>
      <protection locked="0"/>
    </xf>
    <xf numFmtId="3" fontId="43" fillId="11" borderId="39" xfId="0" applyNumberFormat="1" applyFont="1" applyFill="1" applyBorder="1" applyAlignment="1" applyProtection="1">
      <alignment horizontal="center" vertical="center" wrapText="1"/>
      <protection locked="0"/>
    </xf>
    <xf numFmtId="3" fontId="43" fillId="10" borderId="2" xfId="0" applyNumberFormat="1" applyFont="1" applyFill="1" applyBorder="1" applyAlignment="1" applyProtection="1">
      <alignment horizontal="center" vertical="center" wrapText="1"/>
      <protection locked="0"/>
    </xf>
    <xf numFmtId="3" fontId="43" fillId="10" borderId="39" xfId="0" applyNumberFormat="1" applyFont="1" applyFill="1" applyBorder="1" applyAlignment="1" applyProtection="1">
      <alignment horizontal="center" vertical="center" wrapText="1"/>
      <protection locked="0"/>
    </xf>
    <xf numFmtId="3" fontId="43" fillId="10" borderId="16" xfId="0" applyNumberFormat="1" applyFont="1" applyFill="1" applyBorder="1" applyAlignment="1" applyProtection="1">
      <alignment horizontal="center" vertical="center" wrapText="1"/>
      <protection locked="0"/>
    </xf>
    <xf numFmtId="3" fontId="43" fillId="15" borderId="3" xfId="0" applyNumberFormat="1" applyFont="1" applyFill="1" applyBorder="1" applyAlignment="1" applyProtection="1">
      <alignment horizontal="center" vertical="center" wrapText="1"/>
      <protection locked="0"/>
    </xf>
    <xf numFmtId="3" fontId="43" fillId="16" borderId="17" xfId="0" applyNumberFormat="1" applyFont="1" applyFill="1" applyBorder="1" applyAlignment="1" applyProtection="1">
      <alignment horizontal="center" vertical="center" wrapText="1"/>
      <protection locked="0"/>
    </xf>
    <xf numFmtId="3" fontId="43" fillId="16" borderId="5" xfId="0" applyNumberFormat="1" applyFont="1" applyFill="1" applyBorder="1" applyAlignment="1" applyProtection="1">
      <alignment horizontal="center" vertical="center" wrapText="1"/>
      <protection locked="0"/>
    </xf>
    <xf numFmtId="3" fontId="43" fillId="7" borderId="5" xfId="0" applyNumberFormat="1" applyFont="1" applyFill="1" applyBorder="1" applyAlignment="1" applyProtection="1">
      <alignment horizontal="center" vertical="center" wrapText="1"/>
      <protection locked="0"/>
    </xf>
    <xf numFmtId="3" fontId="43" fillId="11" borderId="17" xfId="0" applyNumberFormat="1" applyFont="1" applyFill="1" applyBorder="1" applyAlignment="1" applyProtection="1">
      <alignment horizontal="center" vertical="center" wrapText="1"/>
      <protection locked="0"/>
    </xf>
    <xf numFmtId="3" fontId="43" fillId="11" borderId="5" xfId="0" applyNumberFormat="1" applyFont="1" applyFill="1" applyBorder="1" applyAlignment="1" applyProtection="1">
      <alignment horizontal="center" vertical="center" wrapText="1"/>
      <protection locked="0"/>
    </xf>
    <xf numFmtId="3" fontId="43" fillId="11" borderId="40" xfId="0" applyNumberFormat="1" applyFont="1" applyFill="1" applyBorder="1" applyAlignment="1" applyProtection="1">
      <alignment horizontal="center" vertical="center" wrapText="1"/>
      <protection locked="0"/>
    </xf>
    <xf numFmtId="3" fontId="43" fillId="10" borderId="5" xfId="0" applyNumberFormat="1" applyFont="1" applyFill="1" applyBorder="1" applyAlignment="1" applyProtection="1">
      <alignment horizontal="center" vertical="center" wrapText="1"/>
      <protection locked="0"/>
    </xf>
    <xf numFmtId="3" fontId="43" fillId="10" borderId="40" xfId="0" applyNumberFormat="1" applyFont="1" applyFill="1" applyBorder="1" applyAlignment="1" applyProtection="1">
      <alignment horizontal="center" vertical="center" wrapText="1"/>
      <protection locked="0"/>
    </xf>
    <xf numFmtId="3" fontId="43" fillId="10" borderId="17" xfId="0" applyNumberFormat="1" applyFont="1" applyFill="1" applyBorder="1" applyAlignment="1" applyProtection="1">
      <alignment horizontal="center" vertical="center" wrapText="1"/>
      <protection locked="0"/>
    </xf>
    <xf numFmtId="3" fontId="43" fillId="15" borderId="5" xfId="0" applyNumberFormat="1" applyFont="1" applyFill="1" applyBorder="1" applyAlignment="1" applyProtection="1">
      <alignment horizontal="center" vertical="center" wrapText="1"/>
      <protection locked="0"/>
    </xf>
    <xf numFmtId="3" fontId="42" fillId="16" borderId="17" xfId="0" applyNumberFormat="1" applyFont="1" applyFill="1" applyBorder="1" applyAlignment="1" applyProtection="1">
      <alignment horizontal="center" vertical="center" wrapText="1"/>
      <protection locked="0"/>
    </xf>
    <xf numFmtId="3" fontId="43" fillId="0" borderId="16" xfId="0" applyNumberFormat="1" applyFont="1" applyBorder="1" applyAlignment="1" applyProtection="1">
      <alignment horizontal="center" vertical="center" wrapText="1"/>
      <protection locked="0"/>
    </xf>
    <xf numFmtId="3" fontId="43" fillId="0" borderId="17" xfId="0" applyNumberFormat="1" applyFont="1" applyBorder="1" applyAlignment="1" applyProtection="1">
      <alignment horizontal="center" vertical="center" wrapText="1"/>
      <protection locked="0"/>
    </xf>
    <xf numFmtId="0" fontId="41" fillId="27" borderId="12" xfId="0" applyFont="1" applyFill="1" applyBorder="1" applyAlignment="1" applyProtection="1">
      <alignment horizontal="center" vertical="center" wrapText="1"/>
      <protection locked="0"/>
    </xf>
    <xf numFmtId="0" fontId="24" fillId="27" borderId="12" xfId="0" applyFont="1" applyFill="1" applyBorder="1" applyAlignment="1" applyProtection="1">
      <alignment horizontal="center" vertical="center" wrapText="1"/>
      <protection locked="0"/>
    </xf>
    <xf numFmtId="3" fontId="41" fillId="27" borderId="12" xfId="0" applyNumberFormat="1" applyFont="1" applyFill="1" applyBorder="1" applyAlignment="1" applyProtection="1">
      <alignment horizontal="center" vertical="center" wrapText="1"/>
      <protection locked="0"/>
    </xf>
    <xf numFmtId="3" fontId="24" fillId="27" borderId="12" xfId="0" applyNumberFormat="1" applyFont="1" applyFill="1" applyBorder="1" applyAlignment="1" applyProtection="1">
      <alignment horizontal="center" vertical="center" wrapText="1"/>
      <protection locked="0"/>
    </xf>
    <xf numFmtId="3" fontId="41" fillId="27" borderId="47" xfId="0" applyNumberFormat="1" applyFont="1" applyFill="1" applyBorder="1" applyAlignment="1" applyProtection="1">
      <alignment horizontal="center" vertical="center" wrapText="1"/>
      <protection locked="0"/>
    </xf>
    <xf numFmtId="3" fontId="24" fillId="27" borderId="47" xfId="0" applyNumberFormat="1" applyFont="1" applyFill="1" applyBorder="1" applyAlignment="1" applyProtection="1">
      <alignment horizontal="center" vertical="center" wrapText="1"/>
      <protection locked="0"/>
    </xf>
    <xf numFmtId="3" fontId="41" fillId="27" borderId="48" xfId="0" applyNumberFormat="1" applyFont="1" applyFill="1" applyBorder="1" applyAlignment="1" applyProtection="1">
      <alignment horizontal="center" vertical="center" wrapText="1"/>
      <protection locked="0"/>
    </xf>
    <xf numFmtId="3" fontId="24" fillId="27" borderId="48" xfId="0" applyNumberFormat="1" applyFont="1" applyFill="1" applyBorder="1" applyAlignment="1" applyProtection="1">
      <alignment horizontal="center" vertical="center" wrapText="1"/>
      <protection locked="0"/>
    </xf>
    <xf numFmtId="3" fontId="41" fillId="27" borderId="8" xfId="0" applyNumberFormat="1" applyFont="1" applyFill="1" applyBorder="1" applyAlignment="1" applyProtection="1">
      <alignment horizontal="center" vertical="center" wrapText="1"/>
      <protection locked="0"/>
    </xf>
    <xf numFmtId="3" fontId="24" fillId="27" borderId="8" xfId="0" applyNumberFormat="1" applyFont="1" applyFill="1" applyBorder="1" applyAlignment="1" applyProtection="1">
      <alignment horizontal="center" vertical="center" wrapText="1"/>
      <protection locked="0"/>
    </xf>
    <xf numFmtId="3" fontId="41" fillId="27" borderId="43" xfId="0" applyNumberFormat="1" applyFont="1" applyFill="1" applyBorder="1" applyAlignment="1" applyProtection="1">
      <alignment horizontal="center" vertical="center" wrapText="1"/>
      <protection locked="0"/>
    </xf>
    <xf numFmtId="3" fontId="47" fillId="17" borderId="46" xfId="0" applyNumberFormat="1" applyFont="1" applyFill="1" applyBorder="1" applyAlignment="1" applyProtection="1">
      <alignment horizontal="center" vertical="center" wrapText="1"/>
      <protection locked="0"/>
    </xf>
    <xf numFmtId="0" fontId="31" fillId="5" borderId="31" xfId="0" applyFont="1" applyFill="1" applyBorder="1" applyAlignment="1" applyProtection="1">
      <alignment horizontal="center" vertical="center" wrapText="1"/>
      <protection locked="0"/>
    </xf>
    <xf numFmtId="3" fontId="43" fillId="28" borderId="3" xfId="0" applyNumberFormat="1" applyFont="1" applyFill="1" applyBorder="1" applyAlignment="1" applyProtection="1">
      <alignment horizontal="center" vertical="center" wrapText="1"/>
      <protection locked="0"/>
    </xf>
    <xf numFmtId="3" fontId="43" fillId="28" borderId="5" xfId="0" applyNumberFormat="1" applyFont="1" applyFill="1" applyBorder="1" applyAlignment="1" applyProtection="1">
      <alignment horizontal="center" vertical="center" wrapText="1"/>
      <protection locked="0"/>
    </xf>
    <xf numFmtId="0" fontId="41" fillId="27" borderId="8" xfId="0" applyFont="1" applyFill="1" applyBorder="1" applyAlignment="1" applyProtection="1">
      <alignment horizontal="center" vertical="center" wrapText="1"/>
      <protection locked="0"/>
    </xf>
    <xf numFmtId="0" fontId="13" fillId="27" borderId="8" xfId="0" applyFont="1" applyFill="1" applyBorder="1" applyAlignment="1" applyProtection="1">
      <alignment horizontal="center" vertical="center" wrapText="1"/>
      <protection locked="0"/>
    </xf>
    <xf numFmtId="0" fontId="13" fillId="27" borderId="12" xfId="0" applyFont="1" applyFill="1" applyBorder="1" applyAlignment="1" applyProtection="1">
      <alignment horizontal="center" vertical="center" wrapText="1"/>
      <protection locked="0"/>
    </xf>
    <xf numFmtId="0" fontId="21" fillId="0" borderId="3" xfId="0" applyFont="1" applyBorder="1" applyAlignment="1" applyProtection="1">
      <alignment horizontal="justify" vertical="center" wrapText="1"/>
      <protection locked="0"/>
    </xf>
    <xf numFmtId="0" fontId="21" fillId="0" borderId="6" xfId="0" applyFont="1" applyBorder="1" applyAlignment="1" applyProtection="1">
      <alignment horizontal="justify" vertical="center" wrapText="1"/>
      <protection locked="0"/>
    </xf>
    <xf numFmtId="0" fontId="15" fillId="7" borderId="0" xfId="0" applyFont="1" applyFill="1" applyAlignment="1" applyProtection="1">
      <alignment horizontal="left" vertical="center"/>
      <protection locked="0"/>
    </xf>
    <xf numFmtId="0" fontId="19" fillId="9" borderId="10" xfId="0" applyFont="1" applyFill="1" applyBorder="1" applyAlignment="1" applyProtection="1">
      <alignment horizontal="center" vertical="center"/>
      <protection locked="0"/>
    </xf>
    <xf numFmtId="0" fontId="21" fillId="0" borderId="19" xfId="0" applyFont="1" applyBorder="1" applyAlignment="1" applyProtection="1">
      <alignment horizontal="justify" vertical="center" wrapText="1"/>
      <protection locked="0"/>
    </xf>
    <xf numFmtId="3" fontId="43" fillId="6" borderId="39" xfId="0" applyNumberFormat="1" applyFont="1" applyFill="1" applyBorder="1" applyAlignment="1" applyProtection="1">
      <alignment horizontal="center" vertical="center" wrapText="1"/>
      <protection locked="0"/>
    </xf>
    <xf numFmtId="3" fontId="43" fillId="6" borderId="40" xfId="0" applyNumberFormat="1" applyFont="1" applyFill="1" applyBorder="1" applyAlignment="1" applyProtection="1">
      <alignment horizontal="center" vertical="center" wrapText="1"/>
      <protection locked="0"/>
    </xf>
    <xf numFmtId="3" fontId="43" fillId="6" borderId="2" xfId="0" applyNumberFormat="1" applyFont="1" applyFill="1" applyBorder="1" applyAlignment="1" applyProtection="1">
      <alignment horizontal="center" vertical="center" wrapText="1"/>
      <protection locked="0"/>
    </xf>
    <xf numFmtId="3" fontId="24" fillId="8" borderId="8" xfId="0" applyNumberFormat="1"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wrapText="1"/>
      <protection locked="0"/>
    </xf>
    <xf numFmtId="3" fontId="24" fillId="8" borderId="43" xfId="0" applyNumberFormat="1" applyFont="1" applyFill="1" applyBorder="1" applyAlignment="1" applyProtection="1">
      <alignment horizontal="center" vertical="center" wrapText="1"/>
      <protection locked="0"/>
    </xf>
    <xf numFmtId="3" fontId="24" fillId="8" borderId="12" xfId="0" applyNumberFormat="1" applyFont="1" applyFill="1" applyBorder="1" applyAlignment="1" applyProtection="1">
      <alignment horizontal="center" vertical="center" wrapText="1"/>
      <protection locked="0"/>
    </xf>
    <xf numFmtId="3" fontId="24" fillId="8" borderId="47" xfId="0" applyNumberFormat="1" applyFont="1" applyFill="1" applyBorder="1" applyAlignment="1" applyProtection="1">
      <alignment horizontal="center" vertical="center" wrapText="1"/>
      <protection locked="0"/>
    </xf>
    <xf numFmtId="3" fontId="24" fillId="8" borderId="48" xfId="0" applyNumberFormat="1" applyFont="1" applyFill="1" applyBorder="1" applyAlignment="1" applyProtection="1">
      <alignment horizontal="center" vertical="center" wrapText="1"/>
      <protection locked="0"/>
    </xf>
    <xf numFmtId="0" fontId="24" fillId="8" borderId="8" xfId="0" applyFont="1" applyFill="1" applyBorder="1" applyAlignment="1" applyProtection="1">
      <alignment horizontal="center" vertical="center" wrapText="1"/>
      <protection locked="0"/>
    </xf>
    <xf numFmtId="0" fontId="48" fillId="0" borderId="0" xfId="0" applyFont="1" applyAlignment="1" applyProtection="1">
      <alignment vertical="center"/>
      <protection locked="0"/>
    </xf>
    <xf numFmtId="0" fontId="41" fillId="6" borderId="43" xfId="0" applyFont="1" applyFill="1" applyBorder="1" applyAlignment="1" applyProtection="1">
      <alignment horizontal="center" vertical="center" wrapText="1" shrinkToFit="1"/>
      <protection locked="0"/>
    </xf>
    <xf numFmtId="0" fontId="41" fillId="20" borderId="43" xfId="0" applyFont="1" applyFill="1" applyBorder="1" applyAlignment="1" applyProtection="1">
      <alignment horizontal="center" vertical="center" wrapText="1" shrinkToFit="1"/>
      <protection locked="0"/>
    </xf>
    <xf numFmtId="0" fontId="50" fillId="9" borderId="10" xfId="0" applyFont="1" applyFill="1" applyBorder="1" applyAlignment="1" applyProtection="1">
      <alignment horizontal="center" vertical="center"/>
      <protection locked="0"/>
    </xf>
    <xf numFmtId="0" fontId="31" fillId="14" borderId="7"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wrapText="1"/>
      <protection locked="0"/>
    </xf>
    <xf numFmtId="0" fontId="41" fillId="5" borderId="32" xfId="0" applyFont="1" applyFill="1" applyBorder="1" applyAlignment="1" applyProtection="1">
      <alignment horizontal="center" vertical="center" wrapText="1"/>
      <protection locked="0"/>
    </xf>
    <xf numFmtId="0" fontId="41" fillId="5" borderId="13" xfId="0" applyFont="1" applyFill="1" applyBorder="1" applyAlignment="1" applyProtection="1">
      <alignment horizontal="center" vertical="center" wrapText="1"/>
      <protection locked="0"/>
    </xf>
    <xf numFmtId="3" fontId="51" fillId="15" borderId="19" xfId="0" applyNumberFormat="1" applyFont="1" applyFill="1" applyBorder="1" applyAlignment="1" applyProtection="1">
      <alignment horizontal="center" vertical="center" wrapText="1"/>
      <protection locked="0"/>
    </xf>
    <xf numFmtId="3" fontId="51" fillId="0" borderId="50" xfId="0" applyNumberFormat="1" applyFont="1" applyBorder="1" applyAlignment="1" applyProtection="1">
      <alignment horizontal="center" vertical="center" wrapText="1"/>
      <protection locked="0"/>
    </xf>
    <xf numFmtId="3" fontId="51" fillId="0" borderId="19" xfId="0" applyNumberFormat="1" applyFont="1" applyBorder="1" applyAlignment="1" applyProtection="1">
      <alignment horizontal="center" vertical="center" wrapText="1"/>
      <protection locked="0"/>
    </xf>
    <xf numFmtId="3" fontId="51" fillId="15" borderId="5" xfId="0" applyNumberFormat="1" applyFont="1" applyFill="1" applyBorder="1" applyAlignment="1" applyProtection="1">
      <alignment horizontal="center" vertical="center" wrapText="1"/>
      <protection locked="0"/>
    </xf>
    <xf numFmtId="3" fontId="51" fillId="0" borderId="17" xfId="0" applyNumberFormat="1" applyFont="1" applyBorder="1" applyAlignment="1" applyProtection="1">
      <alignment horizontal="center" vertical="center" wrapText="1"/>
      <protection locked="0"/>
    </xf>
    <xf numFmtId="3" fontId="51" fillId="0" borderId="5" xfId="0" applyNumberFormat="1" applyFont="1" applyBorder="1" applyAlignment="1" applyProtection="1">
      <alignment horizontal="center" vertical="center" wrapText="1"/>
      <protection locked="0"/>
    </xf>
    <xf numFmtId="3" fontId="51" fillId="15" borderId="3" xfId="0" applyNumberFormat="1" applyFont="1" applyFill="1" applyBorder="1" applyAlignment="1" applyProtection="1">
      <alignment horizontal="center" vertical="center" wrapText="1"/>
      <protection locked="0"/>
    </xf>
    <xf numFmtId="3" fontId="51" fillId="0" borderId="16" xfId="0" applyNumberFormat="1" applyFont="1" applyBorder="1" applyAlignment="1" applyProtection="1">
      <alignment horizontal="center" vertical="center" wrapText="1"/>
      <protection locked="0"/>
    </xf>
    <xf numFmtId="3" fontId="51" fillId="0" borderId="3" xfId="0" applyNumberFormat="1" applyFont="1" applyBorder="1" applyAlignment="1" applyProtection="1">
      <alignment horizontal="center" vertical="center" wrapText="1"/>
      <protection locked="0"/>
    </xf>
    <xf numFmtId="3" fontId="51" fillId="0" borderId="0" xfId="0" applyNumberFormat="1" applyFont="1" applyAlignment="1" applyProtection="1">
      <alignment horizontal="center" vertical="center" wrapText="1"/>
      <protection locked="0"/>
    </xf>
    <xf numFmtId="164" fontId="41" fillId="0" borderId="0" xfId="0" applyNumberFormat="1" applyFont="1" applyAlignment="1">
      <alignment horizontal="center" vertical="center" wrapText="1"/>
    </xf>
    <xf numFmtId="10" fontId="50" fillId="0" borderId="0" xfId="1" applyNumberFormat="1" applyFont="1" applyFill="1" applyBorder="1" applyAlignment="1">
      <alignment horizontal="center" vertical="center" wrapText="1"/>
    </xf>
    <xf numFmtId="164" fontId="51" fillId="0" borderId="0" xfId="0" applyNumberFormat="1" applyFont="1" applyAlignment="1">
      <alignment horizontal="center" vertical="center" wrapText="1"/>
    </xf>
    <xf numFmtId="10" fontId="52" fillId="0" borderId="0" xfId="1" applyNumberFormat="1" applyFont="1" applyFill="1" applyBorder="1" applyAlignment="1">
      <alignment horizontal="center" vertical="center" wrapText="1"/>
    </xf>
    <xf numFmtId="3" fontId="51" fillId="0" borderId="24" xfId="0" applyNumberFormat="1" applyFont="1" applyBorder="1" applyAlignment="1" applyProtection="1">
      <alignment vertical="center" wrapText="1"/>
      <protection locked="0"/>
    </xf>
    <xf numFmtId="3" fontId="41" fillId="0" borderId="0" xfId="0" applyNumberFormat="1" applyFont="1" applyAlignment="1" applyProtection="1">
      <alignment horizontal="center" vertical="center" wrapText="1"/>
      <protection locked="0"/>
    </xf>
    <xf numFmtId="3" fontId="51" fillId="29" borderId="19" xfId="0" applyNumberFormat="1" applyFont="1" applyFill="1" applyBorder="1" applyAlignment="1" applyProtection="1">
      <alignment horizontal="center" vertical="center" wrapText="1"/>
      <protection locked="0"/>
    </xf>
    <xf numFmtId="0" fontId="41" fillId="30" borderId="7" xfId="0" applyFont="1" applyFill="1" applyBorder="1" applyAlignment="1" applyProtection="1">
      <alignment horizontal="center" vertical="center" wrapText="1"/>
      <protection locked="0"/>
    </xf>
    <xf numFmtId="0" fontId="30" fillId="9" borderId="0" xfId="0" applyFont="1" applyFill="1" applyAlignment="1" applyProtection="1">
      <alignment horizontal="center" vertical="center" wrapText="1"/>
      <protection locked="0"/>
    </xf>
    <xf numFmtId="0" fontId="31" fillId="0" borderId="0" xfId="0" applyFont="1" applyAlignment="1" applyProtection="1">
      <alignment horizontal="left" vertical="center"/>
      <protection locked="0"/>
    </xf>
    <xf numFmtId="0" fontId="28" fillId="11" borderId="35" xfId="0" applyFont="1" applyFill="1" applyBorder="1" applyAlignment="1" applyProtection="1">
      <alignment horizontal="center" vertical="center" wrapText="1" shrinkToFit="1"/>
      <protection locked="0"/>
    </xf>
    <xf numFmtId="0" fontId="28" fillId="11" borderId="32" xfId="0" applyFont="1" applyFill="1" applyBorder="1" applyAlignment="1" applyProtection="1">
      <alignment horizontal="center" vertical="center" wrapText="1" shrinkToFit="1"/>
      <protection locked="0"/>
    </xf>
    <xf numFmtId="164" fontId="41" fillId="3" borderId="4" xfId="0" applyNumberFormat="1" applyFont="1" applyFill="1" applyBorder="1" applyAlignment="1">
      <alignment horizontal="center" vertical="center" wrapText="1"/>
    </xf>
    <xf numFmtId="164" fontId="41" fillId="3" borderId="7" xfId="0" applyNumberFormat="1" applyFont="1" applyFill="1" applyBorder="1" applyAlignment="1">
      <alignment horizontal="center" vertical="center" wrapText="1"/>
    </xf>
    <xf numFmtId="10" fontId="50" fillId="12" borderId="43" xfId="1" applyNumberFormat="1" applyFont="1" applyFill="1" applyBorder="1" applyAlignment="1">
      <alignment horizontal="center" vertical="center" wrapText="1"/>
    </xf>
    <xf numFmtId="164" fontId="11" fillId="13" borderId="4" xfId="0" applyNumberFormat="1" applyFont="1" applyFill="1" applyBorder="1" applyAlignment="1">
      <alignment horizontal="justify" vertical="center" wrapText="1"/>
    </xf>
    <xf numFmtId="164" fontId="11" fillId="13" borderId="7" xfId="0" applyNumberFormat="1" applyFont="1" applyFill="1" applyBorder="1" applyAlignment="1">
      <alignment horizontal="justify" vertical="center" wrapText="1"/>
    </xf>
    <xf numFmtId="164" fontId="11" fillId="13" borderId="11" xfId="0" applyNumberFormat="1" applyFont="1" applyFill="1" applyBorder="1" applyAlignment="1">
      <alignment horizontal="justify" vertical="center" wrapText="1"/>
    </xf>
    <xf numFmtId="164" fontId="11" fillId="13" borderId="14" xfId="0" applyNumberFormat="1" applyFont="1" applyFill="1" applyBorder="1" applyAlignment="1">
      <alignment horizontal="justify" vertical="center" wrapText="1"/>
    </xf>
    <xf numFmtId="164" fontId="44" fillId="3" borderId="4" xfId="0" applyNumberFormat="1" applyFont="1" applyFill="1" applyBorder="1" applyAlignment="1">
      <alignment horizontal="center" vertical="center" wrapText="1"/>
    </xf>
    <xf numFmtId="164" fontId="44" fillId="3" borderId="7" xfId="0" applyNumberFormat="1" applyFont="1" applyFill="1" applyBorder="1" applyAlignment="1">
      <alignment horizontal="center" vertical="center" wrapText="1"/>
    </xf>
    <xf numFmtId="10" fontId="45" fillId="12" borderId="43" xfId="1" applyNumberFormat="1" applyFont="1" applyFill="1" applyBorder="1" applyAlignment="1">
      <alignment horizontal="center" vertical="center" wrapText="1"/>
    </xf>
    <xf numFmtId="164" fontId="46" fillId="13" borderId="4" xfId="0" applyNumberFormat="1" applyFont="1" applyFill="1" applyBorder="1" applyAlignment="1">
      <alignment horizontal="justify" vertical="center" wrapText="1"/>
    </xf>
    <xf numFmtId="164" fontId="46" fillId="13" borderId="7" xfId="0" applyNumberFormat="1" applyFont="1" applyFill="1" applyBorder="1" applyAlignment="1">
      <alignment horizontal="justify" vertical="center" wrapText="1"/>
    </xf>
    <xf numFmtId="164" fontId="46" fillId="13" borderId="11" xfId="0" applyNumberFormat="1" applyFont="1" applyFill="1" applyBorder="1" applyAlignment="1">
      <alignment horizontal="justify" vertical="center" wrapText="1"/>
    </xf>
    <xf numFmtId="164" fontId="46" fillId="13" borderId="14" xfId="0" applyNumberFormat="1" applyFont="1" applyFill="1" applyBorder="1" applyAlignment="1">
      <alignment horizontal="justify" vertical="center" wrapText="1"/>
    </xf>
    <xf numFmtId="164" fontId="11" fillId="13" borderId="27" xfId="0" applyNumberFormat="1" applyFont="1" applyFill="1" applyBorder="1" applyAlignment="1">
      <alignment horizontal="justify" vertical="center" wrapText="1"/>
    </xf>
    <xf numFmtId="164" fontId="11" fillId="13" borderId="28" xfId="0" applyNumberFormat="1" applyFont="1" applyFill="1" applyBorder="1" applyAlignment="1">
      <alignment horizontal="justify" vertical="center" wrapText="1"/>
    </xf>
    <xf numFmtId="164" fontId="33" fillId="13" borderId="11" xfId="0" applyNumberFormat="1" applyFont="1" applyFill="1" applyBorder="1" applyAlignment="1">
      <alignment horizontal="justify" vertical="center" wrapText="1"/>
    </xf>
    <xf numFmtId="164" fontId="33" fillId="13" borderId="14" xfId="0" applyNumberFormat="1" applyFont="1" applyFill="1" applyBorder="1" applyAlignment="1">
      <alignment horizontal="justify" vertical="center" wrapText="1"/>
    </xf>
    <xf numFmtId="3" fontId="46" fillId="17" borderId="8" xfId="0" applyNumberFormat="1" applyFont="1" applyFill="1" applyBorder="1" applyAlignment="1" applyProtection="1">
      <alignment horizontal="justify" vertical="center" wrapText="1"/>
      <protection locked="0"/>
    </xf>
    <xf numFmtId="3" fontId="46" fillId="17" borderId="12" xfId="0" applyNumberFormat="1" applyFont="1" applyFill="1" applyBorder="1" applyAlignment="1" applyProtection="1">
      <alignment horizontal="justify" vertical="center" wrapText="1"/>
      <protection locked="0"/>
    </xf>
    <xf numFmtId="164" fontId="24" fillId="25" borderId="8" xfId="0" applyNumberFormat="1" applyFont="1" applyFill="1" applyBorder="1" applyAlignment="1">
      <alignment horizontal="left" vertical="center" wrapText="1"/>
    </xf>
    <xf numFmtId="164" fontId="24" fillId="25" borderId="12" xfId="0" applyNumberFormat="1" applyFont="1" applyFill="1" applyBorder="1" applyAlignment="1">
      <alignment horizontal="left" vertical="center" wrapText="1"/>
    </xf>
    <xf numFmtId="164" fontId="24" fillId="3" borderId="4" xfId="0" applyNumberFormat="1" applyFont="1" applyFill="1" applyBorder="1" applyAlignment="1">
      <alignment horizontal="center" vertical="center" wrapText="1"/>
    </xf>
    <xf numFmtId="164" fontId="24" fillId="3" borderId="7" xfId="0" applyNumberFormat="1" applyFont="1" applyFill="1" applyBorder="1" applyAlignment="1">
      <alignment horizontal="center" vertical="center" wrapText="1"/>
    </xf>
    <xf numFmtId="10" fontId="15" fillId="12" borderId="43" xfId="1" applyNumberFormat="1" applyFont="1" applyFill="1" applyBorder="1" applyAlignment="1">
      <alignment horizontal="center" vertical="center" wrapText="1"/>
    </xf>
    <xf numFmtId="164" fontId="24" fillId="13" borderId="4" xfId="0" applyNumberFormat="1" applyFont="1" applyFill="1" applyBorder="1" applyAlignment="1">
      <alignment horizontal="justify" vertical="center" wrapText="1"/>
    </xf>
    <xf numFmtId="164" fontId="24" fillId="13" borderId="7" xfId="0" applyNumberFormat="1" applyFont="1" applyFill="1" applyBorder="1" applyAlignment="1">
      <alignment horizontal="justify" vertical="center" wrapText="1"/>
    </xf>
    <xf numFmtId="164" fontId="24" fillId="13" borderId="11" xfId="0" applyNumberFormat="1" applyFont="1" applyFill="1" applyBorder="1" applyAlignment="1">
      <alignment horizontal="justify" vertical="center" wrapText="1"/>
    </xf>
    <xf numFmtId="164" fontId="24" fillId="13" borderId="14" xfId="0" applyNumberFormat="1" applyFont="1" applyFill="1" applyBorder="1" applyAlignment="1">
      <alignment horizontal="justify" vertical="center" wrapText="1"/>
    </xf>
    <xf numFmtId="0" fontId="17" fillId="4" borderId="15" xfId="0" applyFont="1" applyFill="1" applyBorder="1" applyAlignment="1" applyProtection="1">
      <alignment horizontal="center" vertical="center" wrapText="1"/>
      <protection locked="0"/>
    </xf>
    <xf numFmtId="0" fontId="17" fillId="4" borderId="12" xfId="0" applyFont="1" applyFill="1" applyBorder="1" applyAlignment="1" applyProtection="1">
      <alignment horizontal="center" vertical="center" wrapText="1"/>
      <protection locked="0"/>
    </xf>
    <xf numFmtId="0" fontId="21" fillId="0" borderId="16" xfId="0" applyFont="1" applyBorder="1" applyAlignment="1" applyProtection="1">
      <alignment horizontal="justify" vertical="center" wrapText="1"/>
      <protection locked="0"/>
    </xf>
    <xf numFmtId="0" fontId="21" fillId="0" borderId="17" xfId="0" applyFont="1" applyBorder="1" applyAlignment="1" applyProtection="1">
      <alignment horizontal="justify" vertical="center" wrapText="1"/>
      <protection locked="0"/>
    </xf>
    <xf numFmtId="0" fontId="21" fillId="0" borderId="3" xfId="0" applyFont="1" applyBorder="1" applyAlignment="1" applyProtection="1">
      <alignment horizontal="justify" vertical="center" wrapText="1"/>
      <protection locked="0"/>
    </xf>
    <xf numFmtId="0" fontId="21" fillId="0" borderId="6" xfId="0" applyFont="1" applyBorder="1" applyAlignment="1" applyProtection="1">
      <alignment horizontal="justify" vertical="center" wrapText="1"/>
      <protection locked="0"/>
    </xf>
    <xf numFmtId="10" fontId="21" fillId="0" borderId="38" xfId="1" applyNumberFormat="1" applyFont="1" applyFill="1" applyBorder="1" applyAlignment="1" applyProtection="1">
      <alignment horizontal="center" vertical="center" wrapText="1"/>
      <protection locked="0"/>
    </xf>
    <xf numFmtId="10" fontId="21" fillId="0" borderId="18" xfId="1" applyNumberFormat="1" applyFont="1" applyFill="1" applyBorder="1" applyAlignment="1" applyProtection="1">
      <alignment horizontal="center" vertical="center" wrapText="1"/>
      <protection locked="0"/>
    </xf>
    <xf numFmtId="10" fontId="44" fillId="3" borderId="4" xfId="0" applyNumberFormat="1" applyFont="1" applyFill="1" applyBorder="1" applyAlignment="1">
      <alignment horizontal="center" vertical="center" wrapText="1"/>
    </xf>
    <xf numFmtId="10" fontId="44" fillId="3" borderId="7" xfId="0" applyNumberFormat="1" applyFont="1" applyFill="1" applyBorder="1" applyAlignment="1">
      <alignment horizontal="center" vertical="center" wrapText="1"/>
    </xf>
    <xf numFmtId="10" fontId="44" fillId="3" borderId="25" xfId="0" applyNumberFormat="1" applyFont="1" applyFill="1" applyBorder="1" applyAlignment="1">
      <alignment horizontal="center" vertical="center" wrapText="1"/>
    </xf>
    <xf numFmtId="10" fontId="44" fillId="3" borderId="26" xfId="0" applyNumberFormat="1" applyFont="1" applyFill="1" applyBorder="1" applyAlignment="1">
      <alignment horizontal="center" vertical="center" wrapText="1"/>
    </xf>
    <xf numFmtId="164" fontId="33" fillId="13" borderId="4" xfId="0" applyNumberFormat="1" applyFont="1" applyFill="1" applyBorder="1" applyAlignment="1">
      <alignment horizontal="justify" vertical="center" wrapText="1"/>
    </xf>
    <xf numFmtId="164" fontId="33" fillId="13" borderId="7" xfId="0" applyNumberFormat="1" applyFont="1" applyFill="1" applyBorder="1" applyAlignment="1">
      <alignment horizontal="justify" vertical="center" wrapText="1"/>
    </xf>
    <xf numFmtId="3" fontId="24" fillId="17" borderId="8" xfId="0" applyNumberFormat="1" applyFont="1" applyFill="1" applyBorder="1" applyAlignment="1" applyProtection="1">
      <alignment horizontal="justify" vertical="center" wrapText="1"/>
      <protection locked="0"/>
    </xf>
    <xf numFmtId="3" fontId="24" fillId="17" borderId="12" xfId="0" applyNumberFormat="1" applyFont="1" applyFill="1" applyBorder="1" applyAlignment="1" applyProtection="1">
      <alignment horizontal="justify" vertical="center" wrapText="1"/>
      <protection locked="0"/>
    </xf>
    <xf numFmtId="164" fontId="11" fillId="13" borderId="8" xfId="0" applyNumberFormat="1" applyFont="1" applyFill="1" applyBorder="1" applyAlignment="1">
      <alignment horizontal="left" vertical="center" wrapText="1"/>
    </xf>
    <xf numFmtId="164" fontId="11" fillId="13" borderId="12" xfId="0" applyNumberFormat="1" applyFont="1" applyFill="1" applyBorder="1" applyAlignment="1">
      <alignment horizontal="left" vertical="center" wrapText="1"/>
    </xf>
    <xf numFmtId="164" fontId="44" fillId="26" borderId="4" xfId="0" applyNumberFormat="1" applyFont="1" applyFill="1" applyBorder="1" applyAlignment="1">
      <alignment horizontal="center" vertical="center" wrapText="1"/>
    </xf>
    <xf numFmtId="164" fontId="44" fillId="26" borderId="7" xfId="0" applyNumberFormat="1" applyFont="1" applyFill="1" applyBorder="1" applyAlignment="1">
      <alignment horizontal="center" vertical="center" wrapText="1"/>
    </xf>
    <xf numFmtId="164" fontId="24" fillId="13" borderId="27" xfId="0" applyNumberFormat="1" applyFont="1" applyFill="1" applyBorder="1" applyAlignment="1">
      <alignment horizontal="justify" vertical="center" wrapText="1"/>
    </xf>
    <xf numFmtId="164" fontId="24" fillId="13" borderId="28" xfId="0" applyNumberFormat="1" applyFont="1" applyFill="1" applyBorder="1" applyAlignment="1">
      <alignment horizontal="justify" vertical="center" wrapText="1"/>
    </xf>
    <xf numFmtId="3" fontId="43" fillId="10" borderId="33" xfId="0" applyNumberFormat="1" applyFont="1" applyFill="1" applyBorder="1" applyAlignment="1" applyProtection="1">
      <alignment horizontal="justify" vertical="center" wrapText="1"/>
      <protection locked="0"/>
    </xf>
    <xf numFmtId="3" fontId="43" fillId="10" borderId="10" xfId="0" applyNumberFormat="1" applyFont="1" applyFill="1" applyBorder="1" applyAlignment="1" applyProtection="1">
      <alignment horizontal="justify" vertical="center" wrapText="1"/>
      <protection locked="0"/>
    </xf>
    <xf numFmtId="3" fontId="43" fillId="10" borderId="27" xfId="0" applyNumberFormat="1" applyFont="1" applyFill="1" applyBorder="1" applyAlignment="1" applyProtection="1">
      <alignment horizontal="justify" vertical="center" wrapText="1"/>
      <protection locked="0"/>
    </xf>
    <xf numFmtId="3" fontId="43" fillId="10" borderId="34" xfId="0" applyNumberFormat="1" applyFont="1" applyFill="1" applyBorder="1" applyAlignment="1" applyProtection="1">
      <alignment horizontal="justify" vertical="center" wrapText="1"/>
      <protection locked="0"/>
    </xf>
    <xf numFmtId="3" fontId="43" fillId="10" borderId="1" xfId="0" applyNumberFormat="1" applyFont="1" applyFill="1" applyBorder="1" applyAlignment="1" applyProtection="1">
      <alignment horizontal="justify" vertical="center" wrapText="1"/>
      <protection locked="0"/>
    </xf>
    <xf numFmtId="3" fontId="43" fillId="10" borderId="28" xfId="0" applyNumberFormat="1" applyFont="1" applyFill="1" applyBorder="1" applyAlignment="1" applyProtection="1">
      <alignment horizontal="justify" vertical="center" wrapText="1"/>
      <protection locked="0"/>
    </xf>
    <xf numFmtId="3" fontId="43" fillId="10" borderId="25" xfId="0" applyNumberFormat="1" applyFont="1" applyFill="1" applyBorder="1" applyAlignment="1" applyProtection="1">
      <alignment horizontal="center" vertical="center" wrapText="1"/>
      <protection locked="0"/>
    </xf>
    <xf numFmtId="3" fontId="43" fillId="10" borderId="10" xfId="0" applyNumberFormat="1" applyFont="1" applyFill="1" applyBorder="1" applyAlignment="1" applyProtection="1">
      <alignment horizontal="center" vertical="center" wrapText="1"/>
      <protection locked="0"/>
    </xf>
    <xf numFmtId="3" fontId="43" fillId="10" borderId="27" xfId="0" applyNumberFormat="1" applyFont="1" applyFill="1" applyBorder="1" applyAlignment="1" applyProtection="1">
      <alignment horizontal="center" vertical="center" wrapText="1"/>
      <protection locked="0"/>
    </xf>
    <xf numFmtId="3" fontId="43" fillId="10" borderId="26" xfId="0" applyNumberFormat="1" applyFont="1" applyFill="1" applyBorder="1" applyAlignment="1" applyProtection="1">
      <alignment horizontal="center" vertical="center" wrapText="1"/>
      <protection locked="0"/>
    </xf>
    <xf numFmtId="3" fontId="43" fillId="10" borderId="1" xfId="0" applyNumberFormat="1" applyFont="1" applyFill="1" applyBorder="1" applyAlignment="1" applyProtection="1">
      <alignment horizontal="center" vertical="center" wrapText="1"/>
      <protection locked="0"/>
    </xf>
    <xf numFmtId="3" fontId="43" fillId="10" borderId="28" xfId="0" applyNumberFormat="1" applyFont="1" applyFill="1" applyBorder="1" applyAlignment="1" applyProtection="1">
      <alignment horizontal="center" vertical="center" wrapText="1"/>
      <protection locked="0"/>
    </xf>
    <xf numFmtId="3" fontId="43" fillId="11" borderId="35" xfId="0" applyNumberFormat="1" applyFont="1" applyFill="1" applyBorder="1" applyAlignment="1" applyProtection="1">
      <alignment horizontal="center" vertical="center" wrapText="1"/>
      <protection locked="0"/>
    </xf>
    <xf numFmtId="3" fontId="43" fillId="11" borderId="32" xfId="0" applyNumberFormat="1" applyFont="1" applyFill="1" applyBorder="1" applyAlignment="1" applyProtection="1">
      <alignment horizontal="center" vertical="center" wrapText="1"/>
      <protection locked="0"/>
    </xf>
    <xf numFmtId="3" fontId="43" fillId="11" borderId="36" xfId="0" applyNumberFormat="1" applyFont="1" applyFill="1" applyBorder="1" applyAlignment="1" applyProtection="1">
      <alignment horizontal="center" vertical="center" wrapText="1"/>
      <protection locked="0"/>
    </xf>
    <xf numFmtId="3" fontId="43" fillId="0" borderId="18" xfId="0" applyNumberFormat="1" applyFont="1" applyBorder="1" applyAlignment="1" applyProtection="1">
      <alignment horizontal="center" vertical="center" wrapText="1"/>
      <protection locked="0"/>
    </xf>
    <xf numFmtId="3" fontId="43" fillId="0" borderId="44" xfId="0" applyNumberFormat="1" applyFont="1" applyBorder="1" applyAlignment="1" applyProtection="1">
      <alignment horizontal="center" vertical="center" wrapText="1"/>
      <protection locked="0"/>
    </xf>
    <xf numFmtId="3" fontId="43" fillId="0" borderId="40" xfId="0" applyNumberFormat="1" applyFont="1" applyBorder="1" applyAlignment="1" applyProtection="1">
      <alignment horizontal="center" vertical="center" wrapText="1"/>
      <protection locked="0"/>
    </xf>
    <xf numFmtId="3" fontId="43" fillId="0" borderId="25" xfId="0" applyNumberFormat="1" applyFont="1" applyBorder="1" applyAlignment="1" applyProtection="1">
      <alignment horizontal="center" vertical="center" wrapText="1"/>
      <protection locked="0"/>
    </xf>
    <xf numFmtId="3" fontId="43" fillId="0" borderId="10" xfId="0" applyNumberFormat="1" applyFont="1" applyBorder="1" applyAlignment="1" applyProtection="1">
      <alignment horizontal="center" vertical="center" wrapText="1"/>
      <protection locked="0"/>
    </xf>
    <xf numFmtId="3" fontId="43" fillId="0" borderId="27" xfId="0" applyNumberFormat="1"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21" fillId="0" borderId="18" xfId="0" applyFont="1" applyBorder="1" applyAlignment="1" applyProtection="1">
      <alignment horizontal="justify" vertical="center" wrapText="1"/>
      <protection locked="0"/>
    </xf>
    <xf numFmtId="0" fontId="21" fillId="0" borderId="9" xfId="0" applyFont="1" applyBorder="1" applyAlignment="1" applyProtection="1">
      <alignment horizontal="justify" vertical="center" wrapText="1"/>
      <protection locked="0"/>
    </xf>
    <xf numFmtId="0" fontId="21" fillId="0" borderId="13" xfId="0" applyFont="1" applyBorder="1" applyAlignment="1" applyProtection="1">
      <alignment horizontal="justify" vertical="center" wrapText="1"/>
      <protection locked="0"/>
    </xf>
    <xf numFmtId="164" fontId="42" fillId="11" borderId="25" xfId="1" applyNumberFormat="1" applyFont="1" applyFill="1" applyBorder="1" applyAlignment="1" applyProtection="1">
      <alignment horizontal="center" vertical="center" wrapText="1"/>
      <protection locked="0"/>
    </xf>
    <xf numFmtId="164" fontId="42" fillId="11" borderId="10" xfId="1" applyNumberFormat="1" applyFont="1" applyFill="1" applyBorder="1" applyAlignment="1" applyProtection="1">
      <alignment horizontal="center" vertical="center" wrapText="1"/>
      <protection locked="0"/>
    </xf>
    <xf numFmtId="164" fontId="42" fillId="11" borderId="29" xfId="1" applyNumberFormat="1" applyFont="1" applyFill="1" applyBorder="1" applyAlignment="1" applyProtection="1">
      <alignment horizontal="center" vertical="center" wrapText="1"/>
      <protection locked="0"/>
    </xf>
    <xf numFmtId="164" fontId="42" fillId="11" borderId="26" xfId="1" applyNumberFormat="1" applyFont="1" applyFill="1" applyBorder="1" applyAlignment="1" applyProtection="1">
      <alignment horizontal="center" vertical="center" wrapText="1"/>
      <protection locked="0"/>
    </xf>
    <xf numFmtId="164" fontId="42" fillId="11" borderId="1" xfId="1" applyNumberFormat="1" applyFont="1" applyFill="1" applyBorder="1" applyAlignment="1" applyProtection="1">
      <alignment horizontal="center" vertical="center" wrapText="1"/>
      <protection locked="0"/>
    </xf>
    <xf numFmtId="164" fontId="42" fillId="11" borderId="30" xfId="1" applyNumberFormat="1" applyFont="1" applyFill="1" applyBorder="1" applyAlignment="1" applyProtection="1">
      <alignment horizontal="center" vertical="center" wrapText="1"/>
      <protection locked="0"/>
    </xf>
    <xf numFmtId="3" fontId="43" fillId="11" borderId="11" xfId="0" applyNumberFormat="1" applyFont="1" applyFill="1" applyBorder="1" applyAlignment="1" applyProtection="1">
      <alignment horizontal="center" vertical="center" wrapText="1"/>
      <protection locked="0"/>
    </xf>
    <xf numFmtId="3" fontId="43" fillId="11" borderId="14" xfId="0" applyNumberFormat="1" applyFont="1" applyFill="1" applyBorder="1" applyAlignment="1" applyProtection="1">
      <alignment horizontal="center" vertical="center" wrapText="1"/>
      <protection locked="0"/>
    </xf>
    <xf numFmtId="164" fontId="42" fillId="0" borderId="10" xfId="1" applyNumberFormat="1" applyFont="1" applyFill="1" applyBorder="1" applyAlignment="1" applyProtection="1">
      <alignment horizontal="center" vertical="center" wrapText="1"/>
      <protection locked="0"/>
    </xf>
    <xf numFmtId="164" fontId="42" fillId="0" borderId="29" xfId="1" applyNumberFormat="1" applyFont="1" applyFill="1" applyBorder="1" applyAlignment="1" applyProtection="1">
      <alignment horizontal="center" vertical="center" wrapText="1"/>
      <protection locked="0"/>
    </xf>
    <xf numFmtId="164" fontId="42" fillId="0" borderId="1" xfId="1" applyNumberFormat="1" applyFont="1" applyFill="1" applyBorder="1" applyAlignment="1" applyProtection="1">
      <alignment horizontal="center" vertical="center" wrapText="1"/>
      <protection locked="0"/>
    </xf>
    <xf numFmtId="164" fontId="42" fillId="0" borderId="30" xfId="1" applyNumberFormat="1" applyFont="1" applyFill="1" applyBorder="1" applyAlignment="1" applyProtection="1">
      <alignment horizontal="center" vertical="center" wrapText="1"/>
      <protection locked="0"/>
    </xf>
    <xf numFmtId="3" fontId="43" fillId="11" borderId="4" xfId="0" applyNumberFormat="1" applyFont="1" applyFill="1" applyBorder="1" applyAlignment="1" applyProtection="1">
      <alignment horizontal="center" vertical="center" wrapText="1"/>
      <protection locked="0"/>
    </xf>
    <xf numFmtId="3" fontId="43" fillId="11" borderId="7" xfId="0" applyNumberFormat="1" applyFont="1" applyFill="1" applyBorder="1" applyAlignment="1" applyProtection="1">
      <alignment horizontal="center" vertical="center" wrapText="1"/>
      <protection locked="0"/>
    </xf>
    <xf numFmtId="165" fontId="41" fillId="3" borderId="51" xfId="0" applyNumberFormat="1" applyFont="1" applyFill="1" applyBorder="1" applyAlignment="1" applyProtection="1">
      <alignment horizontal="center" vertical="center" wrapText="1"/>
      <protection hidden="1"/>
    </xf>
    <xf numFmtId="165" fontId="41" fillId="3" borderId="7" xfId="0" applyNumberFormat="1" applyFont="1" applyFill="1" applyBorder="1" applyAlignment="1" applyProtection="1">
      <alignment horizontal="center" vertical="center" wrapText="1"/>
      <protection hidden="1"/>
    </xf>
    <xf numFmtId="10" fontId="50" fillId="12" borderId="12" xfId="1" applyNumberFormat="1" applyFont="1" applyFill="1" applyBorder="1" applyAlignment="1">
      <alignment horizontal="center" vertical="center" wrapText="1"/>
    </xf>
    <xf numFmtId="164" fontId="11" fillId="13" borderId="51" xfId="0" applyNumberFormat="1" applyFont="1" applyFill="1" applyBorder="1" applyAlignment="1">
      <alignment horizontal="justify" vertical="center" wrapText="1"/>
    </xf>
    <xf numFmtId="164" fontId="42" fillId="0" borderId="25" xfId="1" applyNumberFormat="1" applyFont="1" applyFill="1" applyBorder="1" applyAlignment="1" applyProtection="1">
      <alignment horizontal="center" vertical="center" wrapText="1"/>
      <protection locked="0"/>
    </xf>
    <xf numFmtId="164" fontId="42" fillId="0" borderId="26" xfId="1" applyNumberFormat="1" applyFont="1" applyFill="1" applyBorder="1" applyAlignment="1" applyProtection="1">
      <alignment horizontal="center" vertical="center" wrapText="1"/>
      <protection locked="0"/>
    </xf>
    <xf numFmtId="165" fontId="24" fillId="3" borderId="51" xfId="0" applyNumberFormat="1" applyFont="1" applyFill="1" applyBorder="1" applyAlignment="1" applyProtection="1">
      <alignment horizontal="center" vertical="center" wrapText="1"/>
      <protection hidden="1"/>
    </xf>
    <xf numFmtId="165" fontId="24" fillId="3" borderId="7" xfId="0" applyNumberFormat="1" applyFont="1" applyFill="1" applyBorder="1" applyAlignment="1" applyProtection="1">
      <alignment horizontal="center" vertical="center" wrapText="1"/>
      <protection hidden="1"/>
    </xf>
    <xf numFmtId="0" fontId="17" fillId="4" borderId="8" xfId="0" applyFont="1" applyFill="1" applyBorder="1" applyAlignment="1" applyProtection="1">
      <alignment horizontal="center" vertical="center" wrapText="1"/>
      <protection locked="0"/>
    </xf>
    <xf numFmtId="164" fontId="21" fillId="0" borderId="37" xfId="1" applyNumberFormat="1" applyFont="1" applyFill="1" applyBorder="1" applyAlignment="1" applyProtection="1">
      <alignment horizontal="center" vertical="center" wrapText="1"/>
      <protection locked="0"/>
    </xf>
    <xf numFmtId="164" fontId="21" fillId="0" borderId="18" xfId="1" applyNumberFormat="1" applyFont="1" applyFill="1" applyBorder="1" applyAlignment="1" applyProtection="1">
      <alignment horizontal="center" vertical="center" wrapText="1"/>
      <protection locked="0"/>
    </xf>
    <xf numFmtId="164" fontId="42" fillId="0" borderId="33" xfId="1" applyNumberFormat="1" applyFont="1" applyFill="1" applyBorder="1" applyAlignment="1" applyProtection="1">
      <alignment horizontal="center" vertical="center" wrapText="1"/>
      <protection locked="0"/>
    </xf>
    <xf numFmtId="164" fontId="42" fillId="0" borderId="34" xfId="1" applyNumberFormat="1" applyFont="1" applyFill="1" applyBorder="1" applyAlignment="1" applyProtection="1">
      <alignment horizontal="center" vertical="center" wrapText="1"/>
      <protection locked="0"/>
    </xf>
    <xf numFmtId="0" fontId="20" fillId="5" borderId="8"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1" fillId="0" borderId="20" xfId="0" applyFont="1" applyBorder="1" applyAlignment="1" applyProtection="1">
      <alignment horizontal="justify" vertical="center" wrapText="1"/>
      <protection locked="0"/>
    </xf>
    <xf numFmtId="0" fontId="21" fillId="0" borderId="19" xfId="0" applyFont="1" applyBorder="1" applyAlignment="1" applyProtection="1">
      <alignment horizontal="justify" vertical="center" wrapText="1"/>
      <protection locked="0"/>
    </xf>
    <xf numFmtId="0" fontId="19" fillId="9" borderId="33" xfId="0" applyFont="1" applyFill="1" applyBorder="1" applyAlignment="1" applyProtection="1">
      <alignment horizontal="center" vertical="center"/>
      <protection locked="0"/>
    </xf>
    <xf numFmtId="0" fontId="19" fillId="9" borderId="10" xfId="0" applyFont="1" applyFill="1" applyBorder="1" applyAlignment="1" applyProtection="1">
      <alignment horizontal="center" vertical="center"/>
      <protection locked="0"/>
    </xf>
    <xf numFmtId="0" fontId="31" fillId="8" borderId="35" xfId="0" applyFont="1" applyFill="1" applyBorder="1" applyAlignment="1" applyProtection="1">
      <alignment horizontal="center" vertical="center"/>
      <protection locked="0"/>
    </xf>
    <xf numFmtId="0" fontId="31" fillId="8" borderId="32" xfId="0" applyFont="1" applyFill="1" applyBorder="1" applyAlignment="1" applyProtection="1">
      <alignment horizontal="center" vertical="center"/>
      <protection locked="0"/>
    </xf>
    <xf numFmtId="0" fontId="31" fillId="8" borderId="36" xfId="0" applyFont="1" applyFill="1" applyBorder="1" applyAlignment="1" applyProtection="1">
      <alignment horizontal="center" vertical="center"/>
      <protection locked="0"/>
    </xf>
    <xf numFmtId="10" fontId="19" fillId="7" borderId="33" xfId="0" applyNumberFormat="1" applyFont="1" applyFill="1" applyBorder="1" applyAlignment="1">
      <alignment horizontal="center" vertical="center"/>
    </xf>
    <xf numFmtId="10" fontId="19" fillId="7" borderId="34" xfId="0" applyNumberFormat="1" applyFont="1" applyFill="1" applyBorder="1" applyAlignment="1">
      <alignment horizontal="center" vertical="center"/>
    </xf>
    <xf numFmtId="10" fontId="19" fillId="7" borderId="8" xfId="0" applyNumberFormat="1" applyFont="1" applyFill="1" applyBorder="1" applyAlignment="1">
      <alignment horizontal="center" vertical="center"/>
    </xf>
    <xf numFmtId="10" fontId="19" fillId="7" borderId="12" xfId="0" applyNumberFormat="1" applyFont="1" applyFill="1" applyBorder="1" applyAlignment="1">
      <alignment horizontal="center" vertical="center"/>
    </xf>
    <xf numFmtId="0" fontId="19" fillId="9" borderId="27" xfId="0" applyFont="1" applyFill="1" applyBorder="1" applyAlignment="1" applyProtection="1">
      <alignment horizontal="center" vertical="center"/>
      <protection locked="0"/>
    </xf>
    <xf numFmtId="0" fontId="20" fillId="8" borderId="33"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protection locked="0"/>
    </xf>
    <xf numFmtId="0" fontId="20" fillId="8" borderId="27" xfId="0" applyFont="1" applyFill="1" applyBorder="1" applyAlignment="1" applyProtection="1">
      <alignment horizontal="center" vertical="center"/>
      <protection locked="0"/>
    </xf>
    <xf numFmtId="164" fontId="11" fillId="13" borderId="52" xfId="0" applyNumberFormat="1" applyFont="1" applyFill="1" applyBorder="1" applyAlignment="1">
      <alignment horizontal="justify" vertical="center" wrapText="1"/>
    </xf>
    <xf numFmtId="0" fontId="15" fillId="14" borderId="35" xfId="0" applyFont="1" applyFill="1" applyBorder="1" applyAlignment="1" applyProtection="1">
      <alignment horizontal="center" vertical="center" wrapText="1"/>
      <protection locked="0"/>
    </xf>
    <xf numFmtId="0" fontId="15" fillId="14" borderId="32" xfId="0" applyFont="1" applyFill="1" applyBorder="1" applyAlignment="1" applyProtection="1">
      <alignment horizontal="center" vertical="center" wrapText="1"/>
      <protection locked="0"/>
    </xf>
    <xf numFmtId="0" fontId="15" fillId="14" borderId="42" xfId="0" applyFont="1" applyFill="1" applyBorder="1" applyAlignment="1" applyProtection="1">
      <alignment horizontal="center" vertical="center" wrapText="1"/>
      <protection locked="0"/>
    </xf>
    <xf numFmtId="0" fontId="14" fillId="24" borderId="31" xfId="0" applyFont="1" applyFill="1" applyBorder="1" applyAlignment="1" applyProtection="1">
      <alignment horizontal="center" vertical="center" wrapText="1"/>
      <protection locked="0"/>
    </xf>
    <xf numFmtId="0" fontId="14" fillId="24" borderId="32" xfId="0" applyFont="1" applyFill="1" applyBorder="1" applyAlignment="1" applyProtection="1">
      <alignment horizontal="center" vertical="center" wrapText="1"/>
      <protection locked="0"/>
    </xf>
    <xf numFmtId="0" fontId="14" fillId="24" borderId="36" xfId="0" applyFont="1" applyFill="1" applyBorder="1" applyAlignment="1" applyProtection="1">
      <alignment horizontal="center" vertical="center" wrapText="1"/>
      <protection locked="0"/>
    </xf>
    <xf numFmtId="0" fontId="14" fillId="5" borderId="32" xfId="0" applyFont="1" applyFill="1" applyBorder="1" applyAlignment="1" applyProtection="1">
      <alignment horizontal="center" vertical="center" wrapText="1"/>
      <protection locked="0"/>
    </xf>
    <xf numFmtId="0" fontId="14" fillId="5" borderId="31" xfId="0" applyFont="1" applyFill="1" applyBorder="1" applyAlignment="1" applyProtection="1">
      <alignment horizontal="center" vertical="center" wrapText="1"/>
      <protection locked="0"/>
    </xf>
    <xf numFmtId="0" fontId="14" fillId="5" borderId="36" xfId="0" applyFont="1" applyFill="1" applyBorder="1" applyAlignment="1" applyProtection="1">
      <alignment horizontal="center" vertical="center" wrapText="1"/>
      <protection locked="0"/>
    </xf>
    <xf numFmtId="0" fontId="31" fillId="5" borderId="8" xfId="0" applyFont="1" applyFill="1" applyBorder="1" applyAlignment="1" applyProtection="1">
      <alignment horizontal="center" vertical="center" wrapText="1"/>
      <protection locked="0"/>
    </xf>
    <xf numFmtId="0" fontId="31" fillId="5" borderId="12" xfId="0" applyFont="1" applyFill="1" applyBorder="1" applyAlignment="1" applyProtection="1">
      <alignment horizontal="center" vertical="center" wrapText="1"/>
      <protection locked="0"/>
    </xf>
    <xf numFmtId="0" fontId="19" fillId="4" borderId="8" xfId="0" applyFont="1" applyFill="1" applyBorder="1" applyAlignment="1" applyProtection="1">
      <alignment horizontal="center" vertical="center" wrapText="1"/>
      <protection locked="0"/>
    </xf>
    <xf numFmtId="0" fontId="19" fillId="4" borderId="15" xfId="0" applyFont="1" applyFill="1" applyBorder="1" applyAlignment="1" applyProtection="1">
      <alignment horizontal="center" vertical="center" wrapText="1"/>
      <protection locked="0"/>
    </xf>
    <xf numFmtId="0" fontId="19" fillId="4" borderId="12" xfId="0" applyFont="1" applyFill="1" applyBorder="1" applyAlignment="1" applyProtection="1">
      <alignment horizontal="center" vertical="center" wrapText="1"/>
      <protection locked="0"/>
    </xf>
    <xf numFmtId="0" fontId="19" fillId="4" borderId="27" xfId="0" applyFont="1" applyFill="1" applyBorder="1" applyAlignment="1" applyProtection="1">
      <alignment horizontal="center" vertical="center" wrapText="1"/>
      <protection locked="0"/>
    </xf>
    <xf numFmtId="0" fontId="19" fillId="4" borderId="41" xfId="0" applyFont="1" applyFill="1" applyBorder="1" applyAlignment="1" applyProtection="1">
      <alignment horizontal="center" vertical="center" wrapText="1"/>
      <protection locked="0"/>
    </xf>
    <xf numFmtId="0" fontId="19" fillId="4" borderId="28" xfId="0" applyFont="1" applyFill="1" applyBorder="1" applyAlignment="1" applyProtection="1">
      <alignment horizontal="center" vertical="center" wrapText="1"/>
      <protection locked="0"/>
    </xf>
    <xf numFmtId="0" fontId="20" fillId="23" borderId="27" xfId="0" applyFont="1" applyFill="1" applyBorder="1" applyAlignment="1" applyProtection="1">
      <alignment horizontal="center" vertical="center" wrapText="1"/>
      <protection locked="0"/>
    </xf>
    <xf numFmtId="0" fontId="20" fillId="23" borderId="41" xfId="0" applyFont="1" applyFill="1" applyBorder="1" applyAlignment="1" applyProtection="1">
      <alignment horizontal="center" vertical="center" wrapText="1"/>
      <protection locked="0"/>
    </xf>
    <xf numFmtId="0" fontId="20" fillId="23" borderId="28" xfId="0" applyFont="1" applyFill="1" applyBorder="1" applyAlignment="1" applyProtection="1">
      <alignment horizontal="center" vertical="center" wrapText="1"/>
      <protection locked="0"/>
    </xf>
    <xf numFmtId="0" fontId="15" fillId="9" borderId="35" xfId="0" applyFont="1" applyFill="1" applyBorder="1" applyAlignment="1" applyProtection="1">
      <alignment horizontal="center" vertical="center"/>
      <protection locked="0"/>
    </xf>
    <xf numFmtId="0" fontId="15" fillId="9" borderId="32" xfId="0" applyFont="1" applyFill="1" applyBorder="1" applyAlignment="1" applyProtection="1">
      <alignment horizontal="center" vertical="center"/>
      <protection locked="0"/>
    </xf>
    <xf numFmtId="0" fontId="15" fillId="9" borderId="36" xfId="0" applyFont="1" applyFill="1" applyBorder="1" applyAlignment="1" applyProtection="1">
      <alignment horizontal="center" vertical="center"/>
      <protection locked="0"/>
    </xf>
    <xf numFmtId="0" fontId="14" fillId="8" borderId="32" xfId="0" applyFont="1" applyFill="1" applyBorder="1" applyAlignment="1" applyProtection="1">
      <alignment horizontal="center" vertical="center"/>
      <protection locked="0"/>
    </xf>
    <xf numFmtId="0" fontId="14" fillId="8" borderId="36" xfId="0" applyFont="1" applyFill="1" applyBorder="1" applyAlignment="1" applyProtection="1">
      <alignment horizontal="center" vertical="center"/>
      <protection locked="0"/>
    </xf>
    <xf numFmtId="0" fontId="48" fillId="0" borderId="0" xfId="0" applyFont="1" applyAlignment="1" applyProtection="1">
      <alignment horizontal="center" vertical="center" wrapText="1" shrinkToFit="1"/>
      <protection locked="0"/>
    </xf>
    <xf numFmtId="0" fontId="15" fillId="7" borderId="0" xfId="0" applyFont="1" applyFill="1" applyAlignment="1" applyProtection="1">
      <alignment horizontal="left" vertical="center"/>
      <protection locked="0"/>
    </xf>
    <xf numFmtId="0" fontId="31" fillId="11" borderId="0" xfId="0" applyFont="1" applyFill="1" applyAlignment="1" applyProtection="1">
      <alignment horizontal="left" vertical="center"/>
      <protection locked="0"/>
    </xf>
    <xf numFmtId="0" fontId="31" fillId="11" borderId="0" xfId="0" applyFont="1" applyFill="1" applyAlignment="1" applyProtection="1">
      <alignment horizontal="center" vertical="center"/>
      <protection locked="0"/>
    </xf>
    <xf numFmtId="0" fontId="30" fillId="18" borderId="43" xfId="0" applyFont="1" applyFill="1" applyBorder="1" applyAlignment="1" applyProtection="1">
      <alignment horizontal="center" vertical="center" wrapText="1"/>
      <protection locked="0"/>
    </xf>
    <xf numFmtId="0" fontId="30" fillId="18" borderId="43" xfId="0" applyFont="1" applyFill="1" applyBorder="1" applyAlignment="1" applyProtection="1">
      <alignment horizontal="center" vertical="center"/>
      <protection locked="0"/>
    </xf>
    <xf numFmtId="0" fontId="24" fillId="19" borderId="8" xfId="0" applyFont="1" applyFill="1" applyBorder="1" applyAlignment="1" applyProtection="1">
      <alignment horizontal="justify" vertical="center" wrapText="1" shrinkToFit="1"/>
      <protection locked="0"/>
    </xf>
    <xf numFmtId="0" fontId="24" fillId="19" borderId="15" xfId="0" applyFont="1" applyFill="1" applyBorder="1" applyAlignment="1" applyProtection="1">
      <alignment horizontal="justify" vertical="center" wrapText="1" shrinkToFit="1"/>
      <protection locked="0"/>
    </xf>
    <xf numFmtId="0" fontId="24" fillId="19" borderId="12" xfId="0" applyFont="1" applyFill="1" applyBorder="1" applyAlignment="1" applyProtection="1">
      <alignment horizontal="justify" vertical="center" wrapText="1" shrinkToFit="1"/>
      <protection locked="0"/>
    </xf>
    <xf numFmtId="0" fontId="19" fillId="4" borderId="33" xfId="0" applyFont="1" applyFill="1" applyBorder="1" applyAlignment="1" applyProtection="1">
      <alignment horizontal="center" vertical="center" wrapText="1"/>
      <protection locked="0"/>
    </xf>
    <xf numFmtId="0" fontId="19" fillId="4" borderId="10" xfId="0" applyFont="1" applyFill="1" applyBorder="1" applyAlignment="1" applyProtection="1">
      <alignment horizontal="center" vertical="center" wrapText="1"/>
      <protection locked="0"/>
    </xf>
    <xf numFmtId="0" fontId="19" fillId="4" borderId="34"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19" fillId="4" borderId="35" xfId="0" applyFont="1" applyFill="1" applyBorder="1" applyAlignment="1" applyProtection="1">
      <alignment horizontal="center" vertical="center" wrapText="1"/>
      <protection locked="0"/>
    </xf>
    <xf numFmtId="0" fontId="19" fillId="4" borderId="32" xfId="0" applyFont="1" applyFill="1" applyBorder="1" applyAlignment="1" applyProtection="1">
      <alignment horizontal="center" vertical="center" wrapText="1"/>
      <protection locked="0"/>
    </xf>
    <xf numFmtId="0" fontId="19" fillId="4" borderId="36" xfId="0" applyFont="1" applyFill="1" applyBorder="1" applyAlignment="1" applyProtection="1">
      <alignment horizontal="center" vertical="center" wrapText="1"/>
      <protection locked="0"/>
    </xf>
    <xf numFmtId="0" fontId="25" fillId="0" borderId="0" xfId="0" applyFont="1" applyAlignment="1" applyProtection="1">
      <alignment horizontal="center" vertical="center" wrapText="1" shrinkToFit="1"/>
      <protection locked="0"/>
    </xf>
    <xf numFmtId="0" fontId="20" fillId="8" borderId="35" xfId="0" applyFont="1" applyFill="1" applyBorder="1" applyAlignment="1" applyProtection="1">
      <alignment horizontal="center" vertical="center"/>
      <protection locked="0"/>
    </xf>
    <xf numFmtId="0" fontId="20" fillId="8" borderId="32" xfId="0" applyFont="1" applyFill="1" applyBorder="1" applyAlignment="1" applyProtection="1">
      <alignment horizontal="center" vertical="center"/>
      <protection locked="0"/>
    </xf>
    <xf numFmtId="0" fontId="20" fillId="8" borderId="36" xfId="0" applyFont="1" applyFill="1" applyBorder="1" applyAlignment="1" applyProtection="1">
      <alignment horizontal="center" vertical="center"/>
      <protection locked="0"/>
    </xf>
    <xf numFmtId="10" fontId="18" fillId="12" borderId="12" xfId="1" applyNumberFormat="1" applyFont="1" applyFill="1" applyBorder="1" applyAlignment="1">
      <alignment horizontal="center" vertical="center" wrapText="1"/>
    </xf>
    <xf numFmtId="10" fontId="18" fillId="12" borderId="43" xfId="1" applyNumberFormat="1" applyFont="1" applyFill="1" applyBorder="1" applyAlignment="1">
      <alignment horizontal="center" vertical="center" wrapText="1"/>
    </xf>
    <xf numFmtId="10" fontId="15" fillId="12" borderId="12" xfId="1" applyNumberFormat="1" applyFont="1" applyFill="1" applyBorder="1" applyAlignment="1">
      <alignment horizontal="center" vertical="center" wrapText="1"/>
    </xf>
    <xf numFmtId="165" fontId="13" fillId="3" borderId="51" xfId="0" applyNumberFormat="1" applyFont="1" applyFill="1" applyBorder="1" applyAlignment="1" applyProtection="1">
      <alignment horizontal="center" vertical="center" wrapText="1"/>
      <protection hidden="1"/>
    </xf>
    <xf numFmtId="165" fontId="13" fillId="3" borderId="7" xfId="0" applyNumberFormat="1" applyFont="1" applyFill="1" applyBorder="1" applyAlignment="1" applyProtection="1">
      <alignment horizontal="center" vertical="center" wrapText="1"/>
      <protection hidden="1"/>
    </xf>
    <xf numFmtId="164" fontId="13" fillId="3" borderId="4" xfId="0" applyNumberFormat="1" applyFont="1" applyFill="1" applyBorder="1" applyAlignment="1">
      <alignment horizontal="center" vertical="center" wrapText="1"/>
    </xf>
    <xf numFmtId="164" fontId="13" fillId="3" borderId="7" xfId="0" applyNumberFormat="1" applyFont="1" applyFill="1" applyBorder="1" applyAlignment="1">
      <alignment horizontal="center" vertical="center" wrapText="1"/>
    </xf>
    <xf numFmtId="3" fontId="41" fillId="31" borderId="19" xfId="0" applyNumberFormat="1" applyFont="1" applyFill="1" applyBorder="1" applyAlignment="1" applyProtection="1">
      <alignment horizontal="center" vertical="center" wrapText="1"/>
      <protection locked="0"/>
    </xf>
    <xf numFmtId="3" fontId="41" fillId="31" borderId="5" xfId="0" applyNumberFormat="1" applyFont="1" applyFill="1" applyBorder="1" applyAlignment="1" applyProtection="1">
      <alignment horizontal="center" vertical="center" wrapText="1"/>
      <protection locked="0"/>
    </xf>
    <xf numFmtId="3" fontId="41" fillId="31" borderId="3" xfId="0" applyNumberFormat="1" applyFont="1" applyFill="1" applyBorder="1" applyAlignment="1" applyProtection="1">
      <alignment horizontal="center" vertical="center" wrapText="1"/>
      <protection locked="0"/>
    </xf>
  </cellXfs>
  <cellStyles count="6">
    <cellStyle name="Normal" xfId="0" builtinId="0"/>
    <cellStyle name="Normal 2" xfId="5" xr:uid="{00000000-0005-0000-0000-000001000000}"/>
    <cellStyle name="Normal 3" xfId="2" xr:uid="{00000000-0005-0000-0000-000002000000}"/>
    <cellStyle name="Normal 3 2" xfId="3" xr:uid="{00000000-0005-0000-0000-000003000000}"/>
    <cellStyle name="Porcentaje" xfId="1" builtinId="5"/>
    <cellStyle name="Porcentaje 3" xfId="4" xr:uid="{00000000-0005-0000-0000-000005000000}"/>
  </cellStyles>
  <dxfs count="3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8D4A8"/>
      <color rgb="FF1B5542"/>
      <color rgb="FFB0DEBE"/>
      <color rgb="FFE7E5E7"/>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23812</xdr:rowOff>
    </xdr:from>
    <xdr:to>
      <xdr:col>2</xdr:col>
      <xdr:colOff>2978798</xdr:colOff>
      <xdr:row>1</xdr:row>
      <xdr:rowOff>523549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3812"/>
          <a:ext cx="6645923" cy="1261737"/>
        </a:xfrm>
        <a:prstGeom prst="rect">
          <a:avLst/>
        </a:prstGeom>
      </xdr:spPr>
    </xdr:pic>
    <xdr:clientData/>
  </xdr:twoCellAnchor>
  <xdr:twoCellAnchor>
    <xdr:from>
      <xdr:col>72</xdr:col>
      <xdr:colOff>1473179</xdr:colOff>
      <xdr:row>5</xdr:row>
      <xdr:rowOff>553667</xdr:rowOff>
    </xdr:from>
    <xdr:to>
      <xdr:col>72</xdr:col>
      <xdr:colOff>1968500</xdr:colOff>
      <xdr:row>7</xdr:row>
      <xdr:rowOff>349250</xdr:rowOff>
    </xdr:to>
    <xdr:sp macro="" textlink="">
      <xdr:nvSpPr>
        <xdr:cNvPr id="4" name="Flecha abajo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6000000}"/>
            </a:ext>
          </a:extLst>
        </xdr:cNvPr>
        <xdr:cNvSpPr/>
      </xdr:nvSpPr>
      <xdr:spPr>
        <a:xfrm>
          <a:off x="98713904" y="3411167"/>
          <a:ext cx="495321" cy="1081458"/>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75</xdr:col>
      <xdr:colOff>519545</xdr:colOff>
      <xdr:row>5</xdr:row>
      <xdr:rowOff>519545</xdr:rowOff>
    </xdr:from>
    <xdr:to>
      <xdr:col>75</xdr:col>
      <xdr:colOff>1600973</xdr:colOff>
      <xdr:row>7</xdr:row>
      <xdr:rowOff>537914</xdr:rowOff>
    </xdr:to>
    <xdr:sp macro="" textlink="">
      <xdr:nvSpPr>
        <xdr:cNvPr id="5" name="Flecha abajo 4">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7000000}"/>
            </a:ext>
          </a:extLst>
        </xdr:cNvPr>
        <xdr:cNvSpPr/>
      </xdr:nvSpPr>
      <xdr:spPr>
        <a:xfrm>
          <a:off x="104951645" y="3377045"/>
          <a:ext cx="1081428" cy="1304244"/>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77</xdr:col>
      <xdr:colOff>1047750</xdr:colOff>
      <xdr:row>1</xdr:row>
      <xdr:rowOff>466725</xdr:rowOff>
    </xdr:from>
    <xdr:to>
      <xdr:col>78</xdr:col>
      <xdr:colOff>1152525</xdr:colOff>
      <xdr:row>7</xdr:row>
      <xdr:rowOff>571500</xdr:rowOff>
    </xdr:to>
    <xdr:sp macro="" textlink="">
      <xdr:nvSpPr>
        <xdr:cNvPr id="6" name="Flecha abajo 5">
          <a:extLst>
            <a:ext uri="{FF2B5EF4-FFF2-40B4-BE49-F238E27FC236}">
              <a16:creationId xmlns:a16="http://schemas.microsoft.com/office/drawing/2014/main" id="{00000000-0008-0000-0100-000006000000}"/>
            </a:ext>
            <a:ext uri="{147F2762-F138-4A5C-976F-8EAC2B608ADB}">
              <a16:predDERef xmlns:a16="http://schemas.microsoft.com/office/drawing/2014/main" pred="{00000000-0008-0000-0100-000005000000}"/>
            </a:ext>
          </a:extLst>
        </xdr:cNvPr>
        <xdr:cNvSpPr/>
      </xdr:nvSpPr>
      <xdr:spPr>
        <a:xfrm rot="21404037">
          <a:off x="134759700" y="1228725"/>
          <a:ext cx="2609850" cy="4438650"/>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34</xdr:col>
      <xdr:colOff>2597728</xdr:colOff>
      <xdr:row>5</xdr:row>
      <xdr:rowOff>588818</xdr:rowOff>
    </xdr:from>
    <xdr:to>
      <xdr:col>34</xdr:col>
      <xdr:colOff>3093049</xdr:colOff>
      <xdr:row>7</xdr:row>
      <xdr:rowOff>384401</xdr:rowOff>
    </xdr:to>
    <xdr:sp macro="" textlink="">
      <xdr:nvSpPr>
        <xdr:cNvPr id="7" name="Flecha abajo 6">
          <a:extLst>
            <a:ext uri="{FF2B5EF4-FFF2-40B4-BE49-F238E27FC236}">
              <a16:creationId xmlns:a16="http://schemas.microsoft.com/office/drawing/2014/main" id="{00000000-0008-0000-0100-000007000000}"/>
            </a:ext>
          </a:extLst>
        </xdr:cNvPr>
        <xdr:cNvSpPr/>
      </xdr:nvSpPr>
      <xdr:spPr>
        <a:xfrm>
          <a:off x="69742050" y="3446318"/>
          <a:ext cx="0" cy="1081458"/>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80</xdr:col>
      <xdr:colOff>2313215</xdr:colOff>
      <xdr:row>5</xdr:row>
      <xdr:rowOff>510268</xdr:rowOff>
    </xdr:from>
    <xdr:to>
      <xdr:col>80</xdr:col>
      <xdr:colOff>2808536</xdr:colOff>
      <xdr:row>7</xdr:row>
      <xdr:rowOff>305851</xdr:rowOff>
    </xdr:to>
    <xdr:sp macro="" textlink="">
      <xdr:nvSpPr>
        <xdr:cNvPr id="8" name="Flecha abajo 7">
          <a:extLst>
            <a:ext uri="{FF2B5EF4-FFF2-40B4-BE49-F238E27FC236}">
              <a16:creationId xmlns:a16="http://schemas.microsoft.com/office/drawing/2014/main" id="{00000000-0008-0000-0100-000008000000}"/>
            </a:ext>
            <a:ext uri="{147F2762-F138-4A5C-976F-8EAC2B608ADB}">
              <a16:predDERef xmlns:a16="http://schemas.microsoft.com/office/drawing/2014/main" pred="{00000000-0008-0000-0100-00000D000000}"/>
            </a:ext>
          </a:extLst>
        </xdr:cNvPr>
        <xdr:cNvSpPr/>
      </xdr:nvSpPr>
      <xdr:spPr>
        <a:xfrm>
          <a:off x="115928775" y="3367768"/>
          <a:ext cx="0" cy="1081458"/>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81</xdr:col>
      <xdr:colOff>2295525</xdr:colOff>
      <xdr:row>5</xdr:row>
      <xdr:rowOff>594633</xdr:rowOff>
    </xdr:from>
    <xdr:to>
      <xdr:col>81</xdr:col>
      <xdr:colOff>2790846</xdr:colOff>
      <xdr:row>7</xdr:row>
      <xdr:rowOff>390216</xdr:rowOff>
    </xdr:to>
    <xdr:sp macro="" textlink="">
      <xdr:nvSpPr>
        <xdr:cNvPr id="9" name="Flecha abajo 8">
          <a:extLst>
            <a:ext uri="{FF2B5EF4-FFF2-40B4-BE49-F238E27FC236}">
              <a16:creationId xmlns:a16="http://schemas.microsoft.com/office/drawing/2014/main" id="{00000000-0008-0000-0100-000009000000}"/>
            </a:ext>
            <a:ext uri="{147F2762-F138-4A5C-976F-8EAC2B608ADB}">
              <a16:predDERef xmlns:a16="http://schemas.microsoft.com/office/drawing/2014/main" pred="{00000000-0008-0000-0100-000010000000}"/>
            </a:ext>
          </a:extLst>
        </xdr:cNvPr>
        <xdr:cNvSpPr/>
      </xdr:nvSpPr>
      <xdr:spPr>
        <a:xfrm>
          <a:off x="115928775" y="3452133"/>
          <a:ext cx="0" cy="1081458"/>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85</xdr:col>
      <xdr:colOff>2857500</xdr:colOff>
      <xdr:row>5</xdr:row>
      <xdr:rowOff>551448</xdr:rowOff>
    </xdr:from>
    <xdr:to>
      <xdr:col>85</xdr:col>
      <xdr:colOff>3352821</xdr:colOff>
      <xdr:row>7</xdr:row>
      <xdr:rowOff>347031</xdr:rowOff>
    </xdr:to>
    <xdr:sp macro="" textlink="">
      <xdr:nvSpPr>
        <xdr:cNvPr id="12" name="Flecha abajo 11">
          <a:extLst>
            <a:ext uri="{FF2B5EF4-FFF2-40B4-BE49-F238E27FC236}">
              <a16:creationId xmlns:a16="http://schemas.microsoft.com/office/drawing/2014/main" id="{00000000-0008-0000-0100-00000C000000}"/>
            </a:ext>
          </a:extLst>
        </xdr:cNvPr>
        <xdr:cNvSpPr/>
      </xdr:nvSpPr>
      <xdr:spPr>
        <a:xfrm>
          <a:off x="157229175" y="3408948"/>
          <a:ext cx="0" cy="1081458"/>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23812</xdr:rowOff>
    </xdr:from>
    <xdr:to>
      <xdr:col>2</xdr:col>
      <xdr:colOff>2978798</xdr:colOff>
      <xdr:row>2</xdr:row>
      <xdr:rowOff>142549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23812"/>
          <a:ext cx="6645923" cy="1356987"/>
        </a:xfrm>
        <a:prstGeom prst="rect">
          <a:avLst/>
        </a:prstGeom>
      </xdr:spPr>
    </xdr:pic>
    <xdr:clientData/>
  </xdr:twoCellAnchor>
  <xdr:twoCellAnchor>
    <xdr:from>
      <xdr:col>14</xdr:col>
      <xdr:colOff>892290</xdr:colOff>
      <xdr:row>5</xdr:row>
      <xdr:rowOff>339499</xdr:rowOff>
    </xdr:from>
    <xdr:to>
      <xdr:col>14</xdr:col>
      <xdr:colOff>1454604</xdr:colOff>
      <xdr:row>7</xdr:row>
      <xdr:rowOff>374198</xdr:rowOff>
    </xdr:to>
    <xdr:sp macro="" textlink="">
      <xdr:nvSpPr>
        <xdr:cNvPr id="6" name="Flecha abajo 5">
          <a:extLst>
            <a:ext uri="{FF2B5EF4-FFF2-40B4-BE49-F238E27FC236}">
              <a16:creationId xmlns:a16="http://schemas.microsoft.com/office/drawing/2014/main" id="{00000000-0008-0000-0200-000006000000}"/>
            </a:ext>
          </a:extLst>
        </xdr:cNvPr>
        <xdr:cNvSpPr/>
      </xdr:nvSpPr>
      <xdr:spPr>
        <a:xfrm>
          <a:off x="31718654" y="3153704"/>
          <a:ext cx="562314" cy="1333562"/>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55</xdr:col>
      <xdr:colOff>1473179</xdr:colOff>
      <xdr:row>5</xdr:row>
      <xdr:rowOff>553667</xdr:rowOff>
    </xdr:from>
    <xdr:to>
      <xdr:col>55</xdr:col>
      <xdr:colOff>1968500</xdr:colOff>
      <xdr:row>7</xdr:row>
      <xdr:rowOff>349250</xdr:rowOff>
    </xdr:to>
    <xdr:sp macro="" textlink="">
      <xdr:nvSpPr>
        <xdr:cNvPr id="7" name="Flecha abajo 6">
          <a:extLst>
            <a:ext uri="{FF2B5EF4-FFF2-40B4-BE49-F238E27FC236}">
              <a16:creationId xmlns:a16="http://schemas.microsoft.com/office/drawing/2014/main" id="{00000000-0008-0000-0200-000007000000}"/>
            </a:ext>
            <a:ext uri="{147F2762-F138-4A5C-976F-8EAC2B608ADB}">
              <a16:predDERef xmlns:a16="http://schemas.microsoft.com/office/drawing/2014/main" pred="{00000000-0008-0000-0100-000006000000}"/>
            </a:ext>
          </a:extLst>
        </xdr:cNvPr>
        <xdr:cNvSpPr/>
      </xdr:nvSpPr>
      <xdr:spPr>
        <a:xfrm>
          <a:off x="92055929" y="3411167"/>
          <a:ext cx="495321" cy="109733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58</xdr:col>
      <xdr:colOff>519545</xdr:colOff>
      <xdr:row>5</xdr:row>
      <xdr:rowOff>519545</xdr:rowOff>
    </xdr:from>
    <xdr:to>
      <xdr:col>58</xdr:col>
      <xdr:colOff>1600973</xdr:colOff>
      <xdr:row>7</xdr:row>
      <xdr:rowOff>537914</xdr:rowOff>
    </xdr:to>
    <xdr:sp macro="" textlink="">
      <xdr:nvSpPr>
        <xdr:cNvPr id="11" name="Flecha abajo 10">
          <a:extLst>
            <a:ext uri="{FF2B5EF4-FFF2-40B4-BE49-F238E27FC236}">
              <a16:creationId xmlns:a16="http://schemas.microsoft.com/office/drawing/2014/main" id="{00000000-0008-0000-0200-00000B000000}"/>
            </a:ext>
            <a:ext uri="{147F2762-F138-4A5C-976F-8EAC2B608ADB}">
              <a16:predDERef xmlns:a16="http://schemas.microsoft.com/office/drawing/2014/main" pred="{00000000-0008-0000-0100-000007000000}"/>
            </a:ext>
          </a:extLst>
        </xdr:cNvPr>
        <xdr:cNvSpPr/>
      </xdr:nvSpPr>
      <xdr:spPr>
        <a:xfrm>
          <a:off x="107199545" y="3333750"/>
          <a:ext cx="1081428" cy="1317232"/>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60</xdr:col>
      <xdr:colOff>432955</xdr:colOff>
      <xdr:row>5</xdr:row>
      <xdr:rowOff>476249</xdr:rowOff>
    </xdr:from>
    <xdr:to>
      <xdr:col>60</xdr:col>
      <xdr:colOff>1514383</xdr:colOff>
      <xdr:row>7</xdr:row>
      <xdr:rowOff>494618</xdr:rowOff>
    </xdr:to>
    <xdr:sp macro="" textlink="">
      <xdr:nvSpPr>
        <xdr:cNvPr id="12" name="Flecha abajo 11">
          <a:extLst>
            <a:ext uri="{FF2B5EF4-FFF2-40B4-BE49-F238E27FC236}">
              <a16:creationId xmlns:a16="http://schemas.microsoft.com/office/drawing/2014/main" id="{00000000-0008-0000-0200-00000C000000}"/>
            </a:ext>
            <a:ext uri="{147F2762-F138-4A5C-976F-8EAC2B608ADB}">
              <a16:predDERef xmlns:a16="http://schemas.microsoft.com/office/drawing/2014/main" pred="{00000000-0008-0000-0100-00000B000000}"/>
            </a:ext>
          </a:extLst>
        </xdr:cNvPr>
        <xdr:cNvSpPr/>
      </xdr:nvSpPr>
      <xdr:spPr>
        <a:xfrm>
          <a:off x="111182728" y="3290454"/>
          <a:ext cx="1081428" cy="1317232"/>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34</xdr:col>
      <xdr:colOff>2597728</xdr:colOff>
      <xdr:row>5</xdr:row>
      <xdr:rowOff>588818</xdr:rowOff>
    </xdr:from>
    <xdr:to>
      <xdr:col>34</xdr:col>
      <xdr:colOff>3093049</xdr:colOff>
      <xdr:row>7</xdr:row>
      <xdr:rowOff>384401</xdr:rowOff>
    </xdr:to>
    <xdr:sp macro="" textlink="">
      <xdr:nvSpPr>
        <xdr:cNvPr id="13" name="Flecha abajo 12">
          <a:extLst>
            <a:ext uri="{FF2B5EF4-FFF2-40B4-BE49-F238E27FC236}">
              <a16:creationId xmlns:a16="http://schemas.microsoft.com/office/drawing/2014/main" id="{00000000-0008-0000-0200-00000D000000}"/>
            </a:ext>
          </a:extLst>
        </xdr:cNvPr>
        <xdr:cNvSpPr/>
      </xdr:nvSpPr>
      <xdr:spPr>
        <a:xfrm>
          <a:off x="96260228" y="3366943"/>
          <a:ext cx="495321" cy="10655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63</xdr:col>
      <xdr:colOff>2313215</xdr:colOff>
      <xdr:row>5</xdr:row>
      <xdr:rowOff>510268</xdr:rowOff>
    </xdr:from>
    <xdr:to>
      <xdr:col>63</xdr:col>
      <xdr:colOff>2808536</xdr:colOff>
      <xdr:row>7</xdr:row>
      <xdr:rowOff>305851</xdr:rowOff>
    </xdr:to>
    <xdr:sp macro="" textlink="">
      <xdr:nvSpPr>
        <xdr:cNvPr id="16" name="Flecha abajo 15">
          <a:extLst>
            <a:ext uri="{FF2B5EF4-FFF2-40B4-BE49-F238E27FC236}">
              <a16:creationId xmlns:a16="http://schemas.microsoft.com/office/drawing/2014/main" id="{00000000-0008-0000-0200-000010000000}"/>
            </a:ext>
            <a:ext uri="{147F2762-F138-4A5C-976F-8EAC2B608ADB}">
              <a16:predDERef xmlns:a16="http://schemas.microsoft.com/office/drawing/2014/main" pred="{00000000-0008-0000-0100-00000D000000}"/>
            </a:ext>
          </a:extLst>
        </xdr:cNvPr>
        <xdr:cNvSpPr/>
      </xdr:nvSpPr>
      <xdr:spPr>
        <a:xfrm>
          <a:off x="111000269" y="3401786"/>
          <a:ext cx="495321" cy="1088261"/>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64</xdr:col>
      <xdr:colOff>2295525</xdr:colOff>
      <xdr:row>5</xdr:row>
      <xdr:rowOff>594633</xdr:rowOff>
    </xdr:from>
    <xdr:to>
      <xdr:col>64</xdr:col>
      <xdr:colOff>2790846</xdr:colOff>
      <xdr:row>7</xdr:row>
      <xdr:rowOff>390216</xdr:rowOff>
    </xdr:to>
    <xdr:sp macro="" textlink="">
      <xdr:nvSpPr>
        <xdr:cNvPr id="17" name="Flecha abajo 16">
          <a:extLst>
            <a:ext uri="{FF2B5EF4-FFF2-40B4-BE49-F238E27FC236}">
              <a16:creationId xmlns:a16="http://schemas.microsoft.com/office/drawing/2014/main" id="{00000000-0008-0000-0200-000011000000}"/>
            </a:ext>
            <a:ext uri="{147F2762-F138-4A5C-976F-8EAC2B608ADB}">
              <a16:predDERef xmlns:a16="http://schemas.microsoft.com/office/drawing/2014/main" pred="{00000000-0008-0000-0100-000010000000}"/>
            </a:ext>
          </a:extLst>
        </xdr:cNvPr>
        <xdr:cNvSpPr/>
      </xdr:nvSpPr>
      <xdr:spPr>
        <a:xfrm>
          <a:off x="115949186" y="3486151"/>
          <a:ext cx="495321" cy="1088261"/>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68</xdr:col>
      <xdr:colOff>2107747</xdr:colOff>
      <xdr:row>5</xdr:row>
      <xdr:rowOff>713015</xdr:rowOff>
    </xdr:from>
    <xdr:to>
      <xdr:col>68</xdr:col>
      <xdr:colOff>2603068</xdr:colOff>
      <xdr:row>7</xdr:row>
      <xdr:rowOff>508598</xdr:rowOff>
    </xdr:to>
    <xdr:sp macro="" textlink="">
      <xdr:nvSpPr>
        <xdr:cNvPr id="18" name="Flecha abajo 17">
          <a:extLst>
            <a:ext uri="{FF2B5EF4-FFF2-40B4-BE49-F238E27FC236}">
              <a16:creationId xmlns:a16="http://schemas.microsoft.com/office/drawing/2014/main" id="{00000000-0008-0000-0200-000012000000}"/>
            </a:ext>
            <a:ext uri="{147F2762-F138-4A5C-976F-8EAC2B608ADB}">
              <a16:predDERef xmlns:a16="http://schemas.microsoft.com/office/drawing/2014/main" pred="{00000000-0008-0000-0100-000011000000}"/>
            </a:ext>
          </a:extLst>
        </xdr:cNvPr>
        <xdr:cNvSpPr/>
      </xdr:nvSpPr>
      <xdr:spPr>
        <a:xfrm>
          <a:off x="130661229" y="3604533"/>
          <a:ext cx="495321" cy="1088261"/>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68</xdr:col>
      <xdr:colOff>2255921</xdr:colOff>
      <xdr:row>5</xdr:row>
      <xdr:rowOff>601579</xdr:rowOff>
    </xdr:from>
    <xdr:to>
      <xdr:col>68</xdr:col>
      <xdr:colOff>2751242</xdr:colOff>
      <xdr:row>7</xdr:row>
      <xdr:rowOff>397162</xdr:rowOff>
    </xdr:to>
    <xdr:sp macro="" textlink="">
      <xdr:nvSpPr>
        <xdr:cNvPr id="19" name="Flecha abajo 18">
          <a:extLst>
            <a:ext uri="{FF2B5EF4-FFF2-40B4-BE49-F238E27FC236}">
              <a16:creationId xmlns:a16="http://schemas.microsoft.com/office/drawing/2014/main" id="{00000000-0008-0000-0200-000013000000}"/>
            </a:ext>
          </a:extLst>
        </xdr:cNvPr>
        <xdr:cNvSpPr/>
      </xdr:nvSpPr>
      <xdr:spPr>
        <a:xfrm>
          <a:off x="182478947" y="3358816"/>
          <a:ext cx="495321" cy="1048872"/>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85</xdr:col>
      <xdr:colOff>2857500</xdr:colOff>
      <xdr:row>5</xdr:row>
      <xdr:rowOff>551448</xdr:rowOff>
    </xdr:from>
    <xdr:to>
      <xdr:col>85</xdr:col>
      <xdr:colOff>3352821</xdr:colOff>
      <xdr:row>7</xdr:row>
      <xdr:rowOff>347031</xdr:rowOff>
    </xdr:to>
    <xdr:sp macro="" textlink="">
      <xdr:nvSpPr>
        <xdr:cNvPr id="20" name="Flecha abajo 19">
          <a:extLst>
            <a:ext uri="{FF2B5EF4-FFF2-40B4-BE49-F238E27FC236}">
              <a16:creationId xmlns:a16="http://schemas.microsoft.com/office/drawing/2014/main" id="{00000000-0008-0000-0200-000014000000}"/>
            </a:ext>
          </a:extLst>
        </xdr:cNvPr>
        <xdr:cNvSpPr/>
      </xdr:nvSpPr>
      <xdr:spPr>
        <a:xfrm>
          <a:off x="234465395" y="3308685"/>
          <a:ext cx="495321" cy="1048872"/>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i_so\Downloads\Son-33%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eguimiento"/>
    </sheetNames>
    <sheetDataSet>
      <sheetData sheetId="0"/>
      <sheetData sheetId="1">
        <row r="21">
          <cell r="AF21" t="str">
            <v>No se programaron metas de UCN´s para el primer trimestre del año.</v>
          </cell>
        </row>
        <row r="23">
          <cell r="AF23" t="str">
            <v>No se programaron metas de UCN´s para el primer trimestre del año.</v>
          </cell>
        </row>
        <row r="24">
          <cell r="AF24"/>
        </row>
        <row r="25">
          <cell r="AF25" t="str">
            <v>No se programaron metas de UCN´s para el primer trimestre del año.</v>
          </cell>
        </row>
        <row r="26">
          <cell r="AF26"/>
        </row>
        <row r="33">
          <cell r="AF33" t="str">
            <v>No se programaron metas de exámenes presentados para el primer trimestre del año.</v>
          </cell>
        </row>
        <row r="34">
          <cell r="AF34"/>
        </row>
        <row r="35">
          <cell r="AF35" t="str">
            <v>No se programaron metas de exámenes presentados para el primer trimestre del año.</v>
          </cell>
        </row>
        <row r="36">
          <cell r="AF36"/>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33"/>
  <sheetViews>
    <sheetView topLeftCell="A14" workbookViewId="0">
      <selection activeCell="B9" sqref="B9"/>
    </sheetView>
  </sheetViews>
  <sheetFormatPr baseColWidth="10" defaultColWidth="11" defaultRowHeight="15.75"/>
  <cols>
    <col min="1" max="1" width="23.125" customWidth="1"/>
  </cols>
  <sheetData>
    <row r="1" spans="1:1">
      <c r="A1" s="2" t="s">
        <v>0</v>
      </c>
    </row>
    <row r="2" spans="1:1">
      <c r="A2" s="1" t="s">
        <v>1</v>
      </c>
    </row>
    <row r="3" spans="1:1">
      <c r="A3" s="1" t="s">
        <v>2</v>
      </c>
    </row>
    <row r="4" spans="1:1">
      <c r="A4" s="1" t="s">
        <v>3</v>
      </c>
    </row>
    <row r="5" spans="1:1">
      <c r="A5" s="1" t="s">
        <v>4</v>
      </c>
    </row>
    <row r="6" spans="1:1">
      <c r="A6" s="1" t="s">
        <v>5</v>
      </c>
    </row>
    <row r="7" spans="1:1">
      <c r="A7" s="1" t="s">
        <v>6</v>
      </c>
    </row>
    <row r="8" spans="1:1">
      <c r="A8" s="1" t="s">
        <v>7</v>
      </c>
    </row>
    <row r="9" spans="1:1">
      <c r="A9" s="1" t="s">
        <v>8</v>
      </c>
    </row>
    <row r="10" spans="1:1">
      <c r="A10" s="1" t="s">
        <v>9</v>
      </c>
    </row>
    <row r="11" spans="1:1">
      <c r="A11" s="1" t="s">
        <v>10</v>
      </c>
    </row>
    <row r="12" spans="1:1">
      <c r="A12" s="1" t="s">
        <v>11</v>
      </c>
    </row>
    <row r="13" spans="1:1">
      <c r="A13" s="1" t="s">
        <v>12</v>
      </c>
    </row>
    <row r="14" spans="1:1">
      <c r="A14" s="1" t="s">
        <v>13</v>
      </c>
    </row>
    <row r="15" spans="1:1">
      <c r="A15" s="1" t="s">
        <v>14</v>
      </c>
    </row>
    <row r="16" spans="1:1">
      <c r="A16" s="1" t="s">
        <v>15</v>
      </c>
    </row>
    <row r="17" spans="1:1">
      <c r="A17" s="1" t="s">
        <v>16</v>
      </c>
    </row>
    <row r="18" spans="1:1">
      <c r="A18" s="1" t="s">
        <v>17</v>
      </c>
    </row>
    <row r="19" spans="1:1">
      <c r="A19" s="1" t="s">
        <v>18</v>
      </c>
    </row>
    <row r="20" spans="1:1">
      <c r="A20" s="1" t="s">
        <v>19</v>
      </c>
    </row>
    <row r="21" spans="1:1">
      <c r="A21" s="1" t="s">
        <v>20</v>
      </c>
    </row>
    <row r="22" spans="1:1">
      <c r="A22" s="1" t="s">
        <v>21</v>
      </c>
    </row>
    <row r="23" spans="1:1">
      <c r="A23" s="1" t="s">
        <v>22</v>
      </c>
    </row>
    <row r="24" spans="1:1">
      <c r="A24" s="1" t="s">
        <v>23</v>
      </c>
    </row>
    <row r="25" spans="1:1">
      <c r="A25" s="1" t="s">
        <v>24</v>
      </c>
    </row>
    <row r="26" spans="1:1">
      <c r="A26" s="1" t="s">
        <v>25</v>
      </c>
    </row>
    <row r="27" spans="1:1">
      <c r="A27" s="1" t="s">
        <v>26</v>
      </c>
    </row>
    <row r="28" spans="1:1">
      <c r="A28" s="1" t="s">
        <v>27</v>
      </c>
    </row>
    <row r="29" spans="1:1">
      <c r="A29" s="1" t="s">
        <v>28</v>
      </c>
    </row>
    <row r="30" spans="1:1">
      <c r="A30" s="1" t="s">
        <v>29</v>
      </c>
    </row>
    <row r="31" spans="1:1">
      <c r="A31" s="1" t="s">
        <v>30</v>
      </c>
    </row>
    <row r="32" spans="1:1">
      <c r="A32" s="1" t="s">
        <v>31</v>
      </c>
    </row>
    <row r="33" spans="1:1">
      <c r="A33" s="1"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H42"/>
  <sheetViews>
    <sheetView showGridLines="0" tabSelected="1" zoomScale="17" zoomScaleNormal="25" workbookViewId="0">
      <pane xSplit="7" ySplit="12" topLeftCell="BD26" activePane="bottomRight" state="frozen"/>
      <selection pane="topRight"/>
      <selection pane="bottomLeft"/>
      <selection pane="bottomRight" activeCell="CB37" sqref="CB37"/>
    </sheetView>
  </sheetViews>
  <sheetFormatPr baseColWidth="10" defaultColWidth="9" defaultRowHeight="0" customHeight="1" zeroHeight="1"/>
  <cols>
    <col min="1" max="1" width="38.625" style="5" customWidth="1"/>
    <col min="2" max="2" width="9.5" style="5" customWidth="1"/>
    <col min="3" max="3" width="75.5" style="5" customWidth="1"/>
    <col min="4" max="4" width="92.5" style="5" hidden="1" customWidth="1"/>
    <col min="5" max="5" width="102.625" style="6" customWidth="1"/>
    <col min="6" max="6" width="37.75" style="9" customWidth="1"/>
    <col min="7" max="7" width="85.25" style="9" customWidth="1"/>
    <col min="8" max="8" width="23" style="26" customWidth="1"/>
    <col min="9" max="9" width="25.25" style="26" bestFit="1" customWidth="1"/>
    <col min="10" max="10" width="24.5" style="26" bestFit="1" customWidth="1"/>
    <col min="11" max="11" width="37.5" style="26" customWidth="1"/>
    <col min="12" max="12" width="23" style="26" customWidth="1"/>
    <col min="13" max="13" width="33.25" style="26" customWidth="1"/>
    <col min="14" max="15" width="25.375" style="26" customWidth="1"/>
    <col min="16" max="17" width="22.625" style="26" customWidth="1"/>
    <col min="18" max="19" width="28.625" style="26" customWidth="1"/>
    <col min="20" max="21" width="22.625" style="26" customWidth="1"/>
    <col min="22" max="22" width="30.125" style="26" customWidth="1"/>
    <col min="23" max="23" width="36" style="26" customWidth="1"/>
    <col min="24" max="24" width="26.75" style="26" customWidth="1"/>
    <col min="25" max="25" width="27.125" style="26" customWidth="1"/>
    <col min="26" max="26" width="26.75" style="26" customWidth="1"/>
    <col min="27" max="28" width="27.125" style="26" customWidth="1"/>
    <col min="29" max="30" width="112.875" style="43" hidden="1" customWidth="1"/>
    <col min="31" max="31" width="65.125" style="5" hidden="1" customWidth="1"/>
    <col min="32" max="32" width="63.625" style="5" hidden="1" customWidth="1"/>
    <col min="33" max="33" width="40" style="5" hidden="1" customWidth="1"/>
    <col min="34" max="34" width="76.75" style="5" hidden="1" customWidth="1"/>
    <col min="35" max="35" width="61" style="5" hidden="1" customWidth="1"/>
    <col min="36" max="36" width="9.875" style="5" customWidth="1"/>
    <col min="37" max="38" width="26.75" style="5" customWidth="1"/>
    <col min="39" max="39" width="44" style="5" customWidth="1"/>
    <col min="40" max="40" width="26.75" style="5" customWidth="1"/>
    <col min="41" max="41" width="28.875" style="5" customWidth="1"/>
    <col min="42" max="46" width="26.75" style="5" customWidth="1"/>
    <col min="47" max="50" width="65.125" style="5" hidden="1" customWidth="1"/>
    <col min="51" max="51" width="45.5" style="5" hidden="1" customWidth="1"/>
    <col min="52" max="52" width="65.125" style="5" hidden="1" customWidth="1"/>
    <col min="53" max="53" width="9.875" style="5" customWidth="1"/>
    <col min="54" max="54" width="28.25" style="5" customWidth="1"/>
    <col min="55" max="55" width="26" style="5" customWidth="1"/>
    <col min="56" max="56" width="36.375" style="5" customWidth="1"/>
    <col min="57" max="57" width="26" style="5" customWidth="1"/>
    <col min="58" max="58" width="32" style="5" customWidth="1"/>
    <col min="59" max="59" width="36.375" style="5" customWidth="1"/>
    <col min="60" max="60" width="26.625" style="5" customWidth="1"/>
    <col min="61" max="61" width="28.25" style="5" customWidth="1"/>
    <col min="62" max="62" width="27.625" style="5" customWidth="1"/>
    <col min="63" max="63" width="32" style="5" customWidth="1"/>
    <col min="64" max="69" width="65.125" style="5" hidden="1" customWidth="1"/>
    <col min="70" max="70" width="9" style="5" customWidth="1"/>
    <col min="71" max="71" width="22.75" style="5" customWidth="1"/>
    <col min="72" max="72" width="37.25" style="5" customWidth="1"/>
    <col min="73" max="79" width="32.875" style="185" customWidth="1"/>
    <col min="80" max="80" width="41.75" style="185" customWidth="1"/>
    <col min="81" max="82" width="65.125" style="5" customWidth="1"/>
    <col min="83" max="83" width="65.125" style="5" hidden="1" customWidth="1"/>
    <col min="84" max="84" width="38.875" style="185" customWidth="1"/>
    <col min="85" max="85" width="65.125" style="5" customWidth="1"/>
    <col min="86" max="86" width="86.25" style="5" customWidth="1"/>
    <col min="87" max="94" width="9" style="5" customWidth="1"/>
    <col min="95" max="16384" width="9" style="5"/>
  </cols>
  <sheetData>
    <row r="1" spans="1:86" ht="49.5"/>
    <row r="2" spans="1:86" ht="49.5"/>
    <row r="3" spans="1:86" ht="49.5">
      <c r="BX3" s="363" t="s">
        <v>33</v>
      </c>
      <c r="BY3" s="363"/>
      <c r="BZ3" s="363"/>
    </row>
    <row r="4" spans="1:86" ht="49.5">
      <c r="BX4" s="363"/>
      <c r="BY4" s="363"/>
      <c r="BZ4" s="363"/>
    </row>
    <row r="5" spans="1:86" ht="45" customHeight="1">
      <c r="BX5" s="363"/>
      <c r="BY5" s="363"/>
      <c r="BZ5" s="363"/>
    </row>
    <row r="6" spans="1:86" s="4" customFormat="1" ht="56.25" customHeight="1">
      <c r="A6" s="364" t="s">
        <v>34</v>
      </c>
      <c r="B6" s="364"/>
      <c r="C6" s="364"/>
      <c r="D6" s="364"/>
      <c r="E6" s="364"/>
      <c r="F6" s="364"/>
      <c r="G6" s="172"/>
      <c r="H6" s="10"/>
      <c r="I6" s="10"/>
      <c r="J6" s="10"/>
      <c r="K6" s="10"/>
      <c r="L6" s="10"/>
      <c r="M6" s="10"/>
      <c r="N6" s="10"/>
      <c r="O6" s="10"/>
      <c r="P6" s="10"/>
      <c r="Q6" s="10"/>
      <c r="R6" s="10"/>
      <c r="S6" s="10"/>
      <c r="T6" s="10"/>
      <c r="U6" s="10"/>
      <c r="V6" s="10"/>
      <c r="W6" s="10"/>
      <c r="X6" s="10"/>
      <c r="Y6" s="10"/>
      <c r="Z6" s="10"/>
      <c r="AA6" s="10"/>
      <c r="AB6" s="10"/>
      <c r="AC6" s="44"/>
      <c r="AD6" s="44"/>
      <c r="AE6" s="8"/>
      <c r="AF6" s="8"/>
      <c r="AG6" s="8"/>
      <c r="AH6" s="8"/>
      <c r="AI6" s="8"/>
      <c r="BU6" s="185"/>
      <c r="BV6" s="185"/>
      <c r="BW6" s="185"/>
      <c r="BX6" s="363"/>
      <c r="BY6" s="363"/>
      <c r="BZ6" s="363"/>
      <c r="CA6" s="185"/>
      <c r="CB6" s="185"/>
      <c r="CF6" s="185"/>
    </row>
    <row r="7" spans="1:86" s="4" customFormat="1" ht="49.5">
      <c r="E7" s="7"/>
      <c r="F7" s="9"/>
      <c r="G7" s="9"/>
      <c r="H7" s="26"/>
      <c r="I7" s="26"/>
      <c r="J7" s="26"/>
      <c r="K7" s="26"/>
      <c r="L7" s="26"/>
      <c r="M7" s="26"/>
      <c r="N7" s="26"/>
      <c r="O7" s="26"/>
      <c r="P7" s="26"/>
      <c r="Q7" s="26"/>
      <c r="R7" s="26"/>
      <c r="S7" s="26"/>
      <c r="T7" s="26"/>
      <c r="U7" s="26"/>
      <c r="V7" s="26"/>
      <c r="W7" s="26"/>
      <c r="X7" s="26"/>
      <c r="Y7" s="26"/>
      <c r="Z7" s="26"/>
      <c r="AA7" s="26"/>
      <c r="AB7" s="26"/>
      <c r="AC7" s="43"/>
      <c r="AD7" s="43"/>
      <c r="BU7" s="185"/>
      <c r="BV7" s="185"/>
      <c r="BW7" s="185"/>
      <c r="BX7" s="185"/>
      <c r="BY7" s="185"/>
      <c r="BZ7" s="185"/>
      <c r="CA7" s="185"/>
      <c r="CB7" s="185"/>
      <c r="CF7" s="185"/>
    </row>
    <row r="8" spans="1:86" s="4" customFormat="1" ht="50.25">
      <c r="A8" s="365" t="s">
        <v>35</v>
      </c>
      <c r="B8" s="365"/>
      <c r="C8" s="365"/>
      <c r="D8" s="366" t="s">
        <v>26</v>
      </c>
      <c r="E8" s="366"/>
      <c r="F8" s="9"/>
      <c r="G8" s="9"/>
      <c r="H8" s="26"/>
      <c r="I8" s="26"/>
      <c r="J8" s="26"/>
      <c r="K8" s="26"/>
      <c r="L8" s="26"/>
      <c r="M8" s="26"/>
      <c r="N8" s="26"/>
      <c r="O8" s="26"/>
      <c r="P8" s="26"/>
      <c r="Q8" s="26"/>
      <c r="R8" s="26"/>
      <c r="S8" s="26"/>
      <c r="T8" s="26"/>
      <c r="U8" s="26"/>
      <c r="V8" s="26"/>
      <c r="W8" s="26"/>
      <c r="X8" s="10"/>
      <c r="Y8" s="10"/>
      <c r="Z8" s="10"/>
      <c r="AA8" s="10"/>
      <c r="AB8" s="10"/>
      <c r="AC8" s="44"/>
      <c r="AD8" s="44"/>
      <c r="AE8" s="3"/>
      <c r="AF8" s="3"/>
      <c r="AG8" s="3"/>
      <c r="AH8" s="3"/>
      <c r="AI8" s="3"/>
      <c r="BU8" s="185"/>
      <c r="BV8" s="185"/>
      <c r="BW8" s="185"/>
      <c r="BX8" s="185"/>
      <c r="BY8" s="185"/>
      <c r="BZ8" s="185"/>
      <c r="CA8" s="185"/>
      <c r="CB8" s="185"/>
      <c r="CF8" s="185"/>
    </row>
    <row r="9" spans="1:86" s="50" customFormat="1" ht="236.25" customHeight="1" thickBot="1">
      <c r="A9" s="48"/>
      <c r="B9" s="48"/>
      <c r="C9" s="48"/>
      <c r="D9" s="49"/>
      <c r="E9" s="49"/>
      <c r="H9" s="51" t="s">
        <v>36</v>
      </c>
      <c r="I9" s="51"/>
      <c r="J9" s="51"/>
      <c r="K9" s="51"/>
      <c r="L9" s="51"/>
      <c r="M9" s="51"/>
      <c r="N9" s="51"/>
      <c r="O9" s="51"/>
      <c r="P9" s="367" t="s">
        <v>37</v>
      </c>
      <c r="Q9" s="368"/>
      <c r="R9" s="368"/>
      <c r="S9" s="368"/>
      <c r="T9" s="368"/>
      <c r="U9" s="368"/>
      <c r="V9" s="368"/>
      <c r="W9" s="368"/>
      <c r="X9" s="213" t="s">
        <v>38</v>
      </c>
      <c r="Y9" s="214"/>
      <c r="Z9" s="214"/>
      <c r="AA9" s="214"/>
      <c r="AB9" s="214"/>
      <c r="AC9" s="214"/>
      <c r="AD9" s="214"/>
      <c r="AE9" s="214"/>
      <c r="AF9" s="214"/>
      <c r="AG9" s="214"/>
      <c r="AH9" s="214"/>
      <c r="AI9" s="369" t="s">
        <v>39</v>
      </c>
      <c r="AK9" s="213" t="s">
        <v>38</v>
      </c>
      <c r="AL9" s="214"/>
      <c r="AM9" s="214"/>
      <c r="AN9" s="214"/>
      <c r="AO9" s="214"/>
      <c r="AP9" s="214"/>
      <c r="AQ9" s="214"/>
      <c r="AR9" s="214"/>
      <c r="AS9" s="214"/>
      <c r="AT9" s="214"/>
      <c r="AU9" s="214"/>
      <c r="BB9" s="213" t="s">
        <v>38</v>
      </c>
      <c r="BC9" s="214"/>
      <c r="BD9" s="214"/>
      <c r="BE9" s="214"/>
      <c r="BF9" s="214"/>
      <c r="BG9" s="214"/>
      <c r="BH9" s="214"/>
      <c r="BI9" s="214"/>
      <c r="BJ9" s="214"/>
      <c r="BK9" s="214"/>
      <c r="BL9" s="214"/>
      <c r="BR9" s="60"/>
      <c r="BS9" s="60" t="s">
        <v>37</v>
      </c>
      <c r="BT9" s="60"/>
      <c r="BU9" s="186" t="s">
        <v>40</v>
      </c>
      <c r="BV9" s="185"/>
      <c r="BW9" s="185"/>
      <c r="BX9" s="187" t="s">
        <v>41</v>
      </c>
      <c r="BY9" s="185"/>
      <c r="BZ9" s="187" t="s">
        <v>41</v>
      </c>
      <c r="CA9" s="185"/>
      <c r="CB9" s="185"/>
      <c r="CC9" s="52" t="s">
        <v>42</v>
      </c>
      <c r="CD9" s="52" t="s">
        <v>43</v>
      </c>
      <c r="CE9" s="4"/>
      <c r="CF9" s="185"/>
      <c r="CG9" s="4"/>
      <c r="CH9" s="52" t="s">
        <v>44</v>
      </c>
    </row>
    <row r="10" spans="1:86" s="11" customFormat="1" ht="45.75" customHeight="1" thickBot="1">
      <c r="A10" s="349" t="s">
        <v>45</v>
      </c>
      <c r="B10" s="349" t="s">
        <v>46</v>
      </c>
      <c r="C10" s="349" t="s">
        <v>47</v>
      </c>
      <c r="D10" s="349" t="s">
        <v>48</v>
      </c>
      <c r="E10" s="349" t="s">
        <v>49</v>
      </c>
      <c r="F10" s="352" t="s">
        <v>50</v>
      </c>
      <c r="G10" s="355" t="s">
        <v>51</v>
      </c>
      <c r="H10" s="358" t="s">
        <v>52</v>
      </c>
      <c r="I10" s="359"/>
      <c r="J10" s="359"/>
      <c r="K10" s="359"/>
      <c r="L10" s="359"/>
      <c r="M10" s="359"/>
      <c r="N10" s="359"/>
      <c r="O10" s="360"/>
      <c r="P10" s="361" t="s">
        <v>53</v>
      </c>
      <c r="Q10" s="361"/>
      <c r="R10" s="361"/>
      <c r="S10" s="361"/>
      <c r="T10" s="361"/>
      <c r="U10" s="361"/>
      <c r="V10" s="361"/>
      <c r="W10" s="362"/>
      <c r="X10" s="372" t="s">
        <v>54</v>
      </c>
      <c r="Y10" s="373"/>
      <c r="Z10" s="373"/>
      <c r="AA10" s="373"/>
      <c r="AB10" s="373"/>
      <c r="AC10" s="373"/>
      <c r="AD10" s="373"/>
      <c r="AE10" s="373"/>
      <c r="AF10" s="373"/>
      <c r="AG10" s="352"/>
      <c r="AH10" s="81"/>
      <c r="AI10" s="370"/>
      <c r="AK10" s="374" t="s">
        <v>55</v>
      </c>
      <c r="AL10" s="375"/>
      <c r="AM10" s="375"/>
      <c r="AN10" s="375"/>
      <c r="AO10" s="375"/>
      <c r="AP10" s="375"/>
      <c r="AQ10" s="375"/>
      <c r="AR10" s="375"/>
      <c r="AS10" s="375"/>
      <c r="AT10" s="375"/>
      <c r="AU10" s="375"/>
      <c r="AV10" s="375"/>
      <c r="AW10" s="375"/>
      <c r="AX10" s="375"/>
      <c r="AY10" s="375"/>
      <c r="AZ10" s="375"/>
      <c r="BB10" s="376" t="s">
        <v>56</v>
      </c>
      <c r="BC10" s="377"/>
      <c r="BD10" s="377"/>
      <c r="BE10" s="377"/>
      <c r="BF10" s="377"/>
      <c r="BG10" s="377"/>
      <c r="BH10" s="377"/>
      <c r="BI10" s="377"/>
      <c r="BJ10" s="377"/>
      <c r="BK10" s="377"/>
      <c r="BL10" s="377"/>
      <c r="BM10" s="377"/>
      <c r="BN10" s="377"/>
      <c r="BO10" s="377"/>
      <c r="BP10" s="377"/>
      <c r="BQ10" s="378"/>
      <c r="BR10" s="26"/>
      <c r="BS10" s="376" t="s">
        <v>57</v>
      </c>
      <c r="BT10" s="377"/>
      <c r="BU10" s="377"/>
      <c r="BV10" s="377"/>
      <c r="BW10" s="377"/>
      <c r="BX10" s="377"/>
      <c r="BY10" s="377"/>
      <c r="BZ10" s="377"/>
      <c r="CA10" s="377"/>
      <c r="CB10" s="377"/>
      <c r="CC10" s="377"/>
      <c r="CD10" s="377"/>
      <c r="CE10" s="377"/>
      <c r="CF10" s="377"/>
      <c r="CG10" s="377"/>
      <c r="CH10" s="378"/>
    </row>
    <row r="11" spans="1:86" s="11" customFormat="1" ht="45.75" customHeight="1" thickBot="1">
      <c r="A11" s="350"/>
      <c r="B11" s="350"/>
      <c r="C11" s="350"/>
      <c r="D11" s="350"/>
      <c r="E11" s="350"/>
      <c r="F11" s="353"/>
      <c r="G11" s="356"/>
      <c r="H11" s="338" t="s">
        <v>58</v>
      </c>
      <c r="I11" s="339"/>
      <c r="J11" s="339"/>
      <c r="K11" s="340"/>
      <c r="L11" s="341" t="s">
        <v>59</v>
      </c>
      <c r="M11" s="342"/>
      <c r="N11" s="342"/>
      <c r="O11" s="343"/>
      <c r="P11" s="344" t="s">
        <v>58</v>
      </c>
      <c r="Q11" s="344"/>
      <c r="R11" s="344"/>
      <c r="S11" s="344"/>
      <c r="T11" s="345" t="s">
        <v>59</v>
      </c>
      <c r="U11" s="344"/>
      <c r="V11" s="344"/>
      <c r="W11" s="346"/>
      <c r="X11" s="374"/>
      <c r="Y11" s="375"/>
      <c r="Z11" s="375"/>
      <c r="AA11" s="375"/>
      <c r="AB11" s="375"/>
      <c r="AC11" s="375"/>
      <c r="AD11" s="375"/>
      <c r="AE11" s="375"/>
      <c r="AF11" s="375"/>
      <c r="AG11" s="354"/>
      <c r="AH11" s="81"/>
      <c r="AI11" s="370"/>
      <c r="AK11" s="324" t="s">
        <v>60</v>
      </c>
      <c r="AL11" s="325"/>
      <c r="AM11" s="325"/>
      <c r="AN11" s="325"/>
      <c r="AO11" s="333"/>
      <c r="AP11" s="334" t="s">
        <v>61</v>
      </c>
      <c r="AQ11" s="335"/>
      <c r="AR11" s="335"/>
      <c r="AS11" s="335"/>
      <c r="AT11" s="336"/>
      <c r="AU11" s="329" t="s">
        <v>62</v>
      </c>
      <c r="AV11" s="331" t="s">
        <v>63</v>
      </c>
      <c r="AW11" s="320" t="s">
        <v>64</v>
      </c>
      <c r="AX11" s="320" t="s">
        <v>65</v>
      </c>
      <c r="AY11" s="320" t="s">
        <v>66</v>
      </c>
      <c r="AZ11" s="320" t="s">
        <v>67</v>
      </c>
      <c r="BB11" s="324" t="s">
        <v>60</v>
      </c>
      <c r="BC11" s="325"/>
      <c r="BD11" s="325"/>
      <c r="BE11" s="325"/>
      <c r="BF11" s="333"/>
      <c r="BG11" s="334" t="s">
        <v>61</v>
      </c>
      <c r="BH11" s="335"/>
      <c r="BI11" s="335"/>
      <c r="BJ11" s="335"/>
      <c r="BK11" s="336"/>
      <c r="BL11" s="329" t="s">
        <v>62</v>
      </c>
      <c r="BM11" s="331" t="s">
        <v>63</v>
      </c>
      <c r="BN11" s="320" t="s">
        <v>64</v>
      </c>
      <c r="BO11" s="320" t="s">
        <v>65</v>
      </c>
      <c r="BP11" s="320" t="s">
        <v>66</v>
      </c>
      <c r="BQ11" s="320" t="s">
        <v>67</v>
      </c>
      <c r="BS11" s="324" t="s">
        <v>60</v>
      </c>
      <c r="BT11" s="325"/>
      <c r="BU11" s="325"/>
      <c r="BV11" s="325"/>
      <c r="BW11" s="188"/>
      <c r="BX11" s="326" t="s">
        <v>61</v>
      </c>
      <c r="BY11" s="327"/>
      <c r="BZ11" s="327"/>
      <c r="CA11" s="327"/>
      <c r="CB11" s="328"/>
      <c r="CC11" s="329" t="s">
        <v>62</v>
      </c>
      <c r="CD11" s="331" t="s">
        <v>63</v>
      </c>
      <c r="CE11" s="320" t="s">
        <v>64</v>
      </c>
      <c r="CF11" s="347" t="s">
        <v>65</v>
      </c>
      <c r="CG11" s="320" t="s">
        <v>66</v>
      </c>
      <c r="CH11" s="320" t="s">
        <v>67</v>
      </c>
    </row>
    <row r="12" spans="1:86" s="11" customFormat="1" ht="100.5">
      <c r="A12" s="351"/>
      <c r="B12" s="351"/>
      <c r="C12" s="351"/>
      <c r="D12" s="351"/>
      <c r="E12" s="351"/>
      <c r="F12" s="354"/>
      <c r="G12" s="357"/>
      <c r="H12" s="38" t="s">
        <v>68</v>
      </c>
      <c r="I12" s="39" t="s">
        <v>69</v>
      </c>
      <c r="J12" s="39" t="s">
        <v>70</v>
      </c>
      <c r="K12" s="39" t="s">
        <v>71</v>
      </c>
      <c r="L12" s="39" t="s">
        <v>68</v>
      </c>
      <c r="M12" s="39" t="s">
        <v>69</v>
      </c>
      <c r="N12" s="39" t="s">
        <v>70</v>
      </c>
      <c r="O12" s="40" t="s">
        <v>71</v>
      </c>
      <c r="P12" s="41" t="s">
        <v>68</v>
      </c>
      <c r="Q12" s="39" t="s">
        <v>69</v>
      </c>
      <c r="R12" s="39" t="s">
        <v>70</v>
      </c>
      <c r="S12" s="39" t="s">
        <v>71</v>
      </c>
      <c r="T12" s="39" t="s">
        <v>68</v>
      </c>
      <c r="U12" s="39" t="s">
        <v>69</v>
      </c>
      <c r="V12" s="39" t="s">
        <v>70</v>
      </c>
      <c r="W12" s="40" t="s">
        <v>71</v>
      </c>
      <c r="X12" s="27" t="s">
        <v>72</v>
      </c>
      <c r="Y12" s="27" t="s">
        <v>73</v>
      </c>
      <c r="Z12" s="28" t="s">
        <v>74</v>
      </c>
      <c r="AA12" s="27" t="s">
        <v>73</v>
      </c>
      <c r="AB12" s="29" t="s">
        <v>75</v>
      </c>
      <c r="AC12" s="45" t="s">
        <v>62</v>
      </c>
      <c r="AD12" s="45" t="s">
        <v>63</v>
      </c>
      <c r="AE12" s="14" t="s">
        <v>64</v>
      </c>
      <c r="AF12" s="25" t="s">
        <v>65</v>
      </c>
      <c r="AG12" s="15" t="s">
        <v>66</v>
      </c>
      <c r="AH12" s="164" t="s">
        <v>67</v>
      </c>
      <c r="AI12" s="371"/>
      <c r="AK12" s="16" t="s">
        <v>72</v>
      </c>
      <c r="AL12" s="17" t="s">
        <v>73</v>
      </c>
      <c r="AM12" s="13" t="s">
        <v>74</v>
      </c>
      <c r="AN12" s="17" t="s">
        <v>73</v>
      </c>
      <c r="AO12" s="18" t="s">
        <v>75</v>
      </c>
      <c r="AP12" s="16" t="s">
        <v>72</v>
      </c>
      <c r="AQ12" s="17" t="s">
        <v>73</v>
      </c>
      <c r="AR12" s="17" t="s">
        <v>74</v>
      </c>
      <c r="AS12" s="19" t="s">
        <v>73</v>
      </c>
      <c r="AT12" s="18" t="s">
        <v>75</v>
      </c>
      <c r="AU12" s="330"/>
      <c r="AV12" s="332"/>
      <c r="AW12" s="321"/>
      <c r="AX12" s="321"/>
      <c r="AY12" s="321"/>
      <c r="AZ12" s="321"/>
      <c r="BB12" s="16" t="s">
        <v>72</v>
      </c>
      <c r="BC12" s="17" t="s">
        <v>73</v>
      </c>
      <c r="BD12" s="13" t="s">
        <v>74</v>
      </c>
      <c r="BE12" s="17" t="s">
        <v>73</v>
      </c>
      <c r="BF12" s="18" t="s">
        <v>75</v>
      </c>
      <c r="BG12" s="16" t="s">
        <v>72</v>
      </c>
      <c r="BH12" s="17" t="s">
        <v>73</v>
      </c>
      <c r="BI12" s="17" t="s">
        <v>74</v>
      </c>
      <c r="BJ12" s="19" t="s">
        <v>73</v>
      </c>
      <c r="BK12" s="18" t="s">
        <v>75</v>
      </c>
      <c r="BL12" s="330"/>
      <c r="BM12" s="332"/>
      <c r="BN12" s="321"/>
      <c r="BO12" s="321"/>
      <c r="BP12" s="321"/>
      <c r="BQ12" s="321"/>
      <c r="BR12" s="26"/>
      <c r="BS12" s="20" t="s">
        <v>72</v>
      </c>
      <c r="BT12" s="12" t="s">
        <v>73</v>
      </c>
      <c r="BU12" s="189" t="s">
        <v>74</v>
      </c>
      <c r="BV12" s="190" t="s">
        <v>73</v>
      </c>
      <c r="BW12" s="191" t="s">
        <v>75</v>
      </c>
      <c r="BX12" s="192" t="s">
        <v>72</v>
      </c>
      <c r="BY12" s="190" t="s">
        <v>73</v>
      </c>
      <c r="BZ12" s="210" t="s">
        <v>74</v>
      </c>
      <c r="CA12" s="190" t="s">
        <v>73</v>
      </c>
      <c r="CB12" s="191" t="s">
        <v>75</v>
      </c>
      <c r="CC12" s="330"/>
      <c r="CD12" s="332"/>
      <c r="CE12" s="321"/>
      <c r="CF12" s="348"/>
      <c r="CG12" s="321"/>
      <c r="CH12" s="321"/>
    </row>
    <row r="13" spans="1:86" s="4" customFormat="1" ht="118.5" customHeight="1">
      <c r="A13" s="288" t="s">
        <v>76</v>
      </c>
      <c r="B13" s="244">
        <v>1</v>
      </c>
      <c r="C13" s="322" t="s">
        <v>77</v>
      </c>
      <c r="D13" s="323" t="s">
        <v>78</v>
      </c>
      <c r="E13" s="174" t="s">
        <v>79</v>
      </c>
      <c r="F13" s="316" t="s">
        <v>80</v>
      </c>
      <c r="G13" s="113" t="s">
        <v>81</v>
      </c>
      <c r="H13" s="318"/>
      <c r="I13" s="301"/>
      <c r="J13" s="302"/>
      <c r="K13" s="123">
        <v>479247</v>
      </c>
      <c r="L13" s="311"/>
      <c r="M13" s="301"/>
      <c r="N13" s="302"/>
      <c r="O13" s="123">
        <v>497222</v>
      </c>
      <c r="P13" s="301"/>
      <c r="Q13" s="301"/>
      <c r="R13" s="302"/>
      <c r="S13" s="305" t="s">
        <v>82</v>
      </c>
      <c r="T13" s="293"/>
      <c r="U13" s="294"/>
      <c r="V13" s="295"/>
      <c r="W13" s="299" t="s">
        <v>82</v>
      </c>
      <c r="X13" s="124"/>
      <c r="Y13" s="125"/>
      <c r="Z13" s="125"/>
      <c r="AA13" s="125"/>
      <c r="AB13" s="125"/>
      <c r="AC13" s="46"/>
      <c r="AD13" s="46"/>
      <c r="AE13" s="76" t="s">
        <v>83</v>
      </c>
      <c r="AF13" s="77"/>
      <c r="AG13" s="77"/>
      <c r="AH13" s="77"/>
      <c r="AI13" s="121"/>
      <c r="AK13" s="57"/>
      <c r="AL13" s="21"/>
      <c r="AM13" s="21"/>
      <c r="AN13" s="21"/>
      <c r="AO13" s="21"/>
      <c r="AP13" s="21"/>
      <c r="AQ13" s="21"/>
      <c r="AR13" s="21"/>
      <c r="AS13" s="21"/>
      <c r="AT13" s="21"/>
      <c r="AU13" s="21"/>
      <c r="AV13" s="21"/>
      <c r="AW13" s="168" t="s">
        <v>84</v>
      </c>
      <c r="AX13" s="77"/>
      <c r="AY13" s="82"/>
      <c r="AZ13" s="22"/>
      <c r="BB13" s="65"/>
      <c r="BC13" s="66"/>
      <c r="BD13" s="66"/>
      <c r="BE13" s="66"/>
      <c r="BF13" s="66"/>
      <c r="BG13" s="66"/>
      <c r="BH13" s="66"/>
      <c r="BI13" s="66"/>
      <c r="BJ13" s="66"/>
      <c r="BK13" s="66"/>
      <c r="BL13" s="66"/>
      <c r="BM13" s="66"/>
      <c r="BN13" s="76"/>
      <c r="BO13" s="77"/>
      <c r="BP13" s="82"/>
      <c r="BQ13" s="22"/>
      <c r="BR13" s="26"/>
      <c r="BS13" s="61">
        <f t="shared" ref="BS13:BS36" si="0">O13</f>
        <v>497222</v>
      </c>
      <c r="BT13" s="313">
        <f>IFERROR(((BS13/BS14)-1),"")</f>
        <v>-1.2239189642876291E-2</v>
      </c>
      <c r="BU13" s="193">
        <v>498609</v>
      </c>
      <c r="BV13" s="307">
        <f>IFERROR(((BU13/BU14)-1),"")</f>
        <v>-9.4838323900489074E-3</v>
      </c>
      <c r="BW13" s="309">
        <f t="shared" ref="BW13" si="1">IFERROR(BV13/BT13,0)</f>
        <v>0.77487420873234736</v>
      </c>
      <c r="BX13" s="194">
        <f>BS13</f>
        <v>497222</v>
      </c>
      <c r="BY13" s="307">
        <f>IFERROR(((BX13/BX14)-1),"")</f>
        <v>-1.2239189642876291E-2</v>
      </c>
      <c r="BZ13" s="390">
        <f>BU13</f>
        <v>498609</v>
      </c>
      <c r="CA13" s="307">
        <f>IFERROR(((BZ13/BZ14)-1),"")</f>
        <v>-9.4838323900489074E-3</v>
      </c>
      <c r="CB13" s="309">
        <f t="shared" ref="CB13" si="2">IFERROR(CA13/BY13,0)</f>
        <v>0.77487420873234736</v>
      </c>
      <c r="CC13" s="310" t="s">
        <v>85</v>
      </c>
      <c r="CD13" s="337" t="s">
        <v>86</v>
      </c>
      <c r="CE13" s="76"/>
      <c r="CF13" s="195">
        <v>498609</v>
      </c>
      <c r="CG13" s="209" t="s">
        <v>87</v>
      </c>
      <c r="CH13" s="22"/>
    </row>
    <row r="14" spans="1:86" s="4" customFormat="1" ht="118.5" customHeight="1">
      <c r="A14" s="289"/>
      <c r="B14" s="245"/>
      <c r="C14" s="292"/>
      <c r="D14" s="249"/>
      <c r="E14" s="171" t="s">
        <v>88</v>
      </c>
      <c r="F14" s="317"/>
      <c r="G14" s="114" t="s">
        <v>89</v>
      </c>
      <c r="H14" s="319"/>
      <c r="I14" s="303"/>
      <c r="J14" s="304"/>
      <c r="K14" s="126">
        <v>502929</v>
      </c>
      <c r="L14" s="312"/>
      <c r="M14" s="303"/>
      <c r="N14" s="304"/>
      <c r="O14" s="126">
        <v>503383</v>
      </c>
      <c r="P14" s="303"/>
      <c r="Q14" s="303"/>
      <c r="R14" s="304"/>
      <c r="S14" s="306"/>
      <c r="T14" s="296"/>
      <c r="U14" s="297"/>
      <c r="V14" s="298"/>
      <c r="W14" s="300"/>
      <c r="X14" s="127"/>
      <c r="Y14" s="128"/>
      <c r="Z14" s="128"/>
      <c r="AA14" s="128"/>
      <c r="AB14" s="128"/>
      <c r="AC14" s="47"/>
      <c r="AD14" s="47"/>
      <c r="AE14" s="71" t="s">
        <v>83</v>
      </c>
      <c r="AF14" s="78"/>
      <c r="AG14" s="78"/>
      <c r="AH14" s="78"/>
      <c r="AI14" s="122"/>
      <c r="AK14" s="58"/>
      <c r="AL14" s="23"/>
      <c r="AM14" s="23"/>
      <c r="AN14" s="23"/>
      <c r="AO14" s="23"/>
      <c r="AP14" s="23"/>
      <c r="AQ14" s="23"/>
      <c r="AR14" s="23"/>
      <c r="AS14" s="23"/>
      <c r="AT14" s="23"/>
      <c r="AU14" s="23"/>
      <c r="AV14" s="23"/>
      <c r="AW14" s="169" t="s">
        <v>84</v>
      </c>
      <c r="AX14" s="78"/>
      <c r="AY14" s="78"/>
      <c r="AZ14" s="24"/>
      <c r="BB14" s="32"/>
      <c r="BC14" s="33"/>
      <c r="BD14" s="33"/>
      <c r="BE14" s="33"/>
      <c r="BF14" s="33"/>
      <c r="BG14" s="33"/>
      <c r="BH14" s="33"/>
      <c r="BI14" s="33"/>
      <c r="BJ14" s="33"/>
      <c r="BK14" s="33"/>
      <c r="BL14" s="33"/>
      <c r="BM14" s="33"/>
      <c r="BN14" s="71"/>
      <c r="BO14" s="78"/>
      <c r="BP14" s="78"/>
      <c r="BQ14" s="24"/>
      <c r="BR14" s="26"/>
      <c r="BS14" s="36">
        <f t="shared" si="0"/>
        <v>503383</v>
      </c>
      <c r="BT14" s="314"/>
      <c r="BU14" s="196">
        <v>503383</v>
      </c>
      <c r="BV14" s="308"/>
      <c r="BW14" s="217"/>
      <c r="BX14" s="197">
        <f>BS14</f>
        <v>503383</v>
      </c>
      <c r="BY14" s="308"/>
      <c r="BZ14" s="391">
        <f>BU14</f>
        <v>503383</v>
      </c>
      <c r="CA14" s="308"/>
      <c r="CB14" s="217"/>
      <c r="CC14" s="219"/>
      <c r="CD14" s="221"/>
      <c r="CE14" s="71"/>
      <c r="CF14" s="198">
        <v>503383</v>
      </c>
      <c r="CG14" s="209" t="s">
        <v>87</v>
      </c>
      <c r="CH14" s="24"/>
    </row>
    <row r="15" spans="1:86" s="4" customFormat="1" ht="107.25" customHeight="1">
      <c r="A15" s="287" t="s">
        <v>90</v>
      </c>
      <c r="B15" s="315">
        <v>2</v>
      </c>
      <c r="C15" s="291" t="s">
        <v>91</v>
      </c>
      <c r="D15" s="248" t="s">
        <v>92</v>
      </c>
      <c r="E15" s="170" t="s">
        <v>93</v>
      </c>
      <c r="F15" s="316" t="s">
        <v>80</v>
      </c>
      <c r="G15" s="113" t="s">
        <v>81</v>
      </c>
      <c r="H15" s="318"/>
      <c r="I15" s="301"/>
      <c r="J15" s="302"/>
      <c r="K15" s="123">
        <v>6313</v>
      </c>
      <c r="L15" s="311"/>
      <c r="M15" s="301"/>
      <c r="N15" s="302"/>
      <c r="O15" s="123">
        <v>3109</v>
      </c>
      <c r="P15" s="301"/>
      <c r="Q15" s="301"/>
      <c r="R15" s="302"/>
      <c r="S15" s="305" t="s">
        <v>82</v>
      </c>
      <c r="T15" s="293"/>
      <c r="U15" s="294"/>
      <c r="V15" s="295"/>
      <c r="W15" s="299" t="s">
        <v>82</v>
      </c>
      <c r="X15" s="124"/>
      <c r="Y15" s="125"/>
      <c r="Z15" s="125"/>
      <c r="AA15" s="125"/>
      <c r="AB15" s="125"/>
      <c r="AC15" s="46"/>
      <c r="AD15" s="46"/>
      <c r="AE15" s="76" t="s">
        <v>94</v>
      </c>
      <c r="AF15" s="77"/>
      <c r="AG15" s="77"/>
      <c r="AH15" s="77"/>
      <c r="AI15" s="121"/>
      <c r="AK15" s="57"/>
      <c r="AL15" s="21"/>
      <c r="AM15" s="21"/>
      <c r="AN15" s="21"/>
      <c r="AO15" s="21"/>
      <c r="AP15" s="21"/>
      <c r="AQ15" s="21"/>
      <c r="AR15" s="21"/>
      <c r="AS15" s="21"/>
      <c r="AT15" s="21"/>
      <c r="AU15" s="21"/>
      <c r="AV15" s="21"/>
      <c r="AW15" s="168"/>
      <c r="AX15" s="77"/>
      <c r="AY15" s="77"/>
      <c r="AZ15" s="22"/>
      <c r="BB15" s="30"/>
      <c r="BC15" s="31"/>
      <c r="BD15" s="31"/>
      <c r="BE15" s="31"/>
      <c r="BF15" s="31"/>
      <c r="BG15" s="31"/>
      <c r="BH15" s="31"/>
      <c r="BI15" s="31"/>
      <c r="BJ15" s="31"/>
      <c r="BK15" s="31"/>
      <c r="BL15" s="31"/>
      <c r="BM15" s="31"/>
      <c r="BN15" s="184" t="s">
        <v>95</v>
      </c>
      <c r="BO15" s="77"/>
      <c r="BP15" s="77"/>
      <c r="BQ15" s="22"/>
      <c r="BR15" s="26"/>
      <c r="BS15" s="34">
        <f t="shared" si="0"/>
        <v>3109</v>
      </c>
      <c r="BT15" s="237">
        <f>IFERROR((BS15/BS16),"")</f>
        <v>7.2220028339798834E-2</v>
      </c>
      <c r="BU15" s="199">
        <v>3641</v>
      </c>
      <c r="BV15" s="215">
        <f t="shared" ref="BV15" si="3">IFERROR((BU15/BU16),"")</f>
        <v>8.4578038978838074E-2</v>
      </c>
      <c r="BW15" s="217">
        <f t="shared" ref="BW15" si="4">IFERROR(BV15/BT15,0)</f>
        <v>1.1711161145062723</v>
      </c>
      <c r="BX15" s="200">
        <f t="shared" ref="BX15:BX20" si="5">BS15</f>
        <v>3109</v>
      </c>
      <c r="BY15" s="215">
        <f>IFERROR((BX15/BX16),"")</f>
        <v>7.2220028339798834E-2</v>
      </c>
      <c r="BZ15" s="392">
        <f t="shared" ref="BZ15:BZ20" si="6">BU15</f>
        <v>3641</v>
      </c>
      <c r="CA15" s="215">
        <f t="shared" ref="CA15" si="7">IFERROR((BZ15/BZ16),"")</f>
        <v>8.4578038978838074E-2</v>
      </c>
      <c r="CB15" s="217">
        <f t="shared" ref="CB15" si="8">IFERROR(CA15/BY15,0)</f>
        <v>1.1711161145062723</v>
      </c>
      <c r="CC15" s="218" t="s">
        <v>96</v>
      </c>
      <c r="CD15" s="220" t="s">
        <v>97</v>
      </c>
      <c r="CE15" s="76"/>
      <c r="CF15" s="201">
        <v>3641</v>
      </c>
      <c r="CG15" s="209" t="s">
        <v>87</v>
      </c>
      <c r="CH15" s="22"/>
    </row>
    <row r="16" spans="1:86" s="4" customFormat="1" ht="107.25" customHeight="1">
      <c r="A16" s="288"/>
      <c r="B16" s="244"/>
      <c r="C16" s="292"/>
      <c r="D16" s="249"/>
      <c r="E16" s="171" t="s">
        <v>98</v>
      </c>
      <c r="F16" s="317"/>
      <c r="G16" s="114" t="s">
        <v>89</v>
      </c>
      <c r="H16" s="319"/>
      <c r="I16" s="303"/>
      <c r="J16" s="304"/>
      <c r="K16" s="126">
        <v>44134</v>
      </c>
      <c r="L16" s="312"/>
      <c r="M16" s="303"/>
      <c r="N16" s="304"/>
      <c r="O16" s="126">
        <v>43049</v>
      </c>
      <c r="P16" s="303"/>
      <c r="Q16" s="303"/>
      <c r="R16" s="304"/>
      <c r="S16" s="306"/>
      <c r="T16" s="296"/>
      <c r="U16" s="297"/>
      <c r="V16" s="298"/>
      <c r="W16" s="300"/>
      <c r="X16" s="127"/>
      <c r="Y16" s="128"/>
      <c r="Z16" s="128"/>
      <c r="AA16" s="128"/>
      <c r="AB16" s="128"/>
      <c r="AC16" s="47"/>
      <c r="AD16" s="47"/>
      <c r="AE16" s="71" t="s">
        <v>83</v>
      </c>
      <c r="AF16" s="78"/>
      <c r="AG16" s="78"/>
      <c r="AH16" s="78"/>
      <c r="AI16" s="122"/>
      <c r="AK16" s="58"/>
      <c r="AL16" s="23"/>
      <c r="AM16" s="23"/>
      <c r="AN16" s="23"/>
      <c r="AO16" s="23"/>
      <c r="AP16" s="23"/>
      <c r="AQ16" s="23"/>
      <c r="AR16" s="23"/>
      <c r="AS16" s="23"/>
      <c r="AT16" s="23"/>
      <c r="AU16" s="23"/>
      <c r="AV16" s="23"/>
      <c r="AW16" s="169" t="s">
        <v>84</v>
      </c>
      <c r="AX16" s="78"/>
      <c r="AY16" s="78"/>
      <c r="AZ16" s="24"/>
      <c r="BB16" s="32"/>
      <c r="BC16" s="33"/>
      <c r="BD16" s="33"/>
      <c r="BE16" s="33"/>
      <c r="BF16" s="33"/>
      <c r="BG16" s="33"/>
      <c r="BH16" s="33"/>
      <c r="BI16" s="33"/>
      <c r="BJ16" s="33"/>
      <c r="BK16" s="33"/>
      <c r="BL16" s="33"/>
      <c r="BM16" s="33"/>
      <c r="BN16" s="71"/>
      <c r="BO16" s="78"/>
      <c r="BP16" s="78"/>
      <c r="BQ16" s="24"/>
      <c r="BR16" s="26"/>
      <c r="BS16" s="36">
        <f t="shared" si="0"/>
        <v>43049</v>
      </c>
      <c r="BT16" s="238"/>
      <c r="BU16" s="196">
        <v>43049</v>
      </c>
      <c r="BV16" s="216"/>
      <c r="BW16" s="217"/>
      <c r="BX16" s="197">
        <f t="shared" si="5"/>
        <v>43049</v>
      </c>
      <c r="BY16" s="216"/>
      <c r="BZ16" s="391">
        <f t="shared" si="6"/>
        <v>43049</v>
      </c>
      <c r="CA16" s="216"/>
      <c r="CB16" s="217"/>
      <c r="CC16" s="219"/>
      <c r="CD16" s="221"/>
      <c r="CE16" s="71"/>
      <c r="CF16" s="198">
        <v>43049</v>
      </c>
      <c r="CG16" s="209" t="s">
        <v>87</v>
      </c>
      <c r="CH16" s="24"/>
    </row>
    <row r="17" spans="1:86" s="4" customFormat="1" ht="107.25" customHeight="1">
      <c r="A17" s="288"/>
      <c r="B17" s="244">
        <v>3</v>
      </c>
      <c r="C17" s="291" t="s">
        <v>99</v>
      </c>
      <c r="D17" s="248" t="s">
        <v>100</v>
      </c>
      <c r="E17" s="170" t="s">
        <v>101</v>
      </c>
      <c r="F17" s="316" t="s">
        <v>80</v>
      </c>
      <c r="G17" s="113" t="s">
        <v>81</v>
      </c>
      <c r="H17" s="318"/>
      <c r="I17" s="301"/>
      <c r="J17" s="302"/>
      <c r="K17" s="123">
        <v>7054</v>
      </c>
      <c r="L17" s="311"/>
      <c r="M17" s="301"/>
      <c r="N17" s="302"/>
      <c r="O17" s="123">
        <v>7054</v>
      </c>
      <c r="P17" s="301"/>
      <c r="Q17" s="301"/>
      <c r="R17" s="302"/>
      <c r="S17" s="305" t="s">
        <v>82</v>
      </c>
      <c r="T17" s="293"/>
      <c r="U17" s="294"/>
      <c r="V17" s="295"/>
      <c r="W17" s="299" t="s">
        <v>82</v>
      </c>
      <c r="X17" s="124"/>
      <c r="Y17" s="125"/>
      <c r="Z17" s="125"/>
      <c r="AA17" s="125"/>
      <c r="AB17" s="125"/>
      <c r="AC17" s="46"/>
      <c r="AD17" s="46"/>
      <c r="AE17" s="76" t="s">
        <v>94</v>
      </c>
      <c r="AF17" s="77"/>
      <c r="AG17" s="77"/>
      <c r="AH17" s="77"/>
      <c r="AI17" s="121"/>
      <c r="AK17" s="57"/>
      <c r="AL17" s="21"/>
      <c r="AM17" s="21"/>
      <c r="AN17" s="21"/>
      <c r="AO17" s="21"/>
      <c r="AP17" s="21"/>
      <c r="AQ17" s="21"/>
      <c r="AR17" s="21"/>
      <c r="AS17" s="21"/>
      <c r="AT17" s="21"/>
      <c r="AU17" s="21"/>
      <c r="AV17" s="21"/>
      <c r="AW17" s="168"/>
      <c r="AX17" s="77"/>
      <c r="AY17" s="77"/>
      <c r="AZ17" s="22"/>
      <c r="BB17" s="30"/>
      <c r="BC17" s="31"/>
      <c r="BD17" s="31"/>
      <c r="BE17" s="31"/>
      <c r="BF17" s="31"/>
      <c r="BG17" s="31"/>
      <c r="BH17" s="31"/>
      <c r="BI17" s="31"/>
      <c r="BJ17" s="31"/>
      <c r="BK17" s="31"/>
      <c r="BL17" s="31"/>
      <c r="BM17" s="31"/>
      <c r="BN17" s="76"/>
      <c r="BO17" s="77"/>
      <c r="BP17" s="77"/>
      <c r="BQ17" s="22"/>
      <c r="BR17" s="26"/>
      <c r="BS17" s="34">
        <f t="shared" si="0"/>
        <v>7054</v>
      </c>
      <c r="BT17" s="237">
        <f>IFERROR((BS17/BS18),"")</f>
        <v>4.4986671088378977E-2</v>
      </c>
      <c r="BU17" s="199">
        <v>6897</v>
      </c>
      <c r="BV17" s="215">
        <f t="shared" ref="BV17" si="9">IFERROR((BU17/BU18),"")</f>
        <v>4.3985408349383297E-2</v>
      </c>
      <c r="BW17" s="217">
        <f t="shared" ref="BW17" si="10">IFERROR(BV17/BT17,0)</f>
        <v>0.97774312446838663</v>
      </c>
      <c r="BX17" s="200">
        <f t="shared" si="5"/>
        <v>7054</v>
      </c>
      <c r="BY17" s="215">
        <f>IFERROR((BX17/BX18),"")</f>
        <v>4.4986671088378977E-2</v>
      </c>
      <c r="BZ17" s="392">
        <f t="shared" si="6"/>
        <v>6897</v>
      </c>
      <c r="CA17" s="215">
        <f t="shared" ref="CA17" si="11">IFERROR((BZ17/BZ18),"")</f>
        <v>4.3985408349383297E-2</v>
      </c>
      <c r="CB17" s="217">
        <f t="shared" ref="CB17" si="12">IFERROR(CA17/BY17,0)</f>
        <v>0.97774312446838663</v>
      </c>
      <c r="CC17" s="218" t="s">
        <v>96</v>
      </c>
      <c r="CD17" s="220" t="s">
        <v>102</v>
      </c>
      <c r="CE17" s="76"/>
      <c r="CF17" s="201">
        <v>6897</v>
      </c>
      <c r="CG17" s="209" t="s">
        <v>87</v>
      </c>
      <c r="CH17" s="22"/>
    </row>
    <row r="18" spans="1:86" s="4" customFormat="1" ht="107.25" customHeight="1">
      <c r="A18" s="288"/>
      <c r="B18" s="244"/>
      <c r="C18" s="292"/>
      <c r="D18" s="249"/>
      <c r="E18" s="171" t="s">
        <v>103</v>
      </c>
      <c r="F18" s="317"/>
      <c r="G18" s="114" t="s">
        <v>89</v>
      </c>
      <c r="H18" s="319"/>
      <c r="I18" s="303"/>
      <c r="J18" s="304"/>
      <c r="K18" s="126">
        <v>156961</v>
      </c>
      <c r="L18" s="312"/>
      <c r="M18" s="303"/>
      <c r="N18" s="304"/>
      <c r="O18" s="126">
        <v>156802</v>
      </c>
      <c r="P18" s="303"/>
      <c r="Q18" s="303"/>
      <c r="R18" s="304"/>
      <c r="S18" s="306"/>
      <c r="T18" s="296"/>
      <c r="U18" s="297"/>
      <c r="V18" s="298"/>
      <c r="W18" s="300"/>
      <c r="X18" s="127"/>
      <c r="Y18" s="128"/>
      <c r="Z18" s="128"/>
      <c r="AA18" s="128"/>
      <c r="AB18" s="128"/>
      <c r="AC18" s="47"/>
      <c r="AD18" s="47"/>
      <c r="AE18" s="71" t="s">
        <v>83</v>
      </c>
      <c r="AF18" s="78"/>
      <c r="AG18" s="78"/>
      <c r="AH18" s="78"/>
      <c r="AI18" s="122"/>
      <c r="AK18" s="58"/>
      <c r="AL18" s="23"/>
      <c r="AM18" s="23"/>
      <c r="AN18" s="23"/>
      <c r="AO18" s="23"/>
      <c r="AP18" s="23"/>
      <c r="AQ18" s="23"/>
      <c r="AR18" s="23"/>
      <c r="AS18" s="23"/>
      <c r="AT18" s="23"/>
      <c r="AU18" s="23"/>
      <c r="AV18" s="23"/>
      <c r="AW18" s="169" t="s">
        <v>84</v>
      </c>
      <c r="AX18" s="78"/>
      <c r="AY18" s="78"/>
      <c r="AZ18" s="24"/>
      <c r="BB18" s="32"/>
      <c r="BC18" s="33"/>
      <c r="BD18" s="33"/>
      <c r="BE18" s="33"/>
      <c r="BF18" s="33"/>
      <c r="BG18" s="33"/>
      <c r="BH18" s="33"/>
      <c r="BI18" s="33"/>
      <c r="BJ18" s="33"/>
      <c r="BK18" s="33"/>
      <c r="BL18" s="33"/>
      <c r="BM18" s="33"/>
      <c r="BN18" s="71"/>
      <c r="BO18" s="78"/>
      <c r="BP18" s="78"/>
      <c r="BQ18" s="24"/>
      <c r="BR18" s="26"/>
      <c r="BS18" s="36">
        <f t="shared" si="0"/>
        <v>156802</v>
      </c>
      <c r="BT18" s="238"/>
      <c r="BU18" s="196">
        <v>156802</v>
      </c>
      <c r="BV18" s="216"/>
      <c r="BW18" s="217"/>
      <c r="BX18" s="197">
        <f t="shared" si="5"/>
        <v>156802</v>
      </c>
      <c r="BY18" s="216"/>
      <c r="BZ18" s="391">
        <f t="shared" si="6"/>
        <v>156802</v>
      </c>
      <c r="CA18" s="216"/>
      <c r="CB18" s="217"/>
      <c r="CC18" s="219"/>
      <c r="CD18" s="221"/>
      <c r="CE18" s="71"/>
      <c r="CF18" s="198">
        <v>156802</v>
      </c>
      <c r="CG18" s="209" t="s">
        <v>87</v>
      </c>
      <c r="CH18" s="24"/>
    </row>
    <row r="19" spans="1:86" s="4" customFormat="1" ht="107.25" customHeight="1">
      <c r="A19" s="288"/>
      <c r="B19" s="244">
        <v>4</v>
      </c>
      <c r="C19" s="291" t="s">
        <v>104</v>
      </c>
      <c r="D19" s="248" t="s">
        <v>105</v>
      </c>
      <c r="E19" s="170" t="s">
        <v>106</v>
      </c>
      <c r="F19" s="316" t="s">
        <v>80</v>
      </c>
      <c r="G19" s="113" t="s">
        <v>81</v>
      </c>
      <c r="H19" s="318"/>
      <c r="I19" s="301"/>
      <c r="J19" s="302"/>
      <c r="K19" s="123">
        <v>10315</v>
      </c>
      <c r="L19" s="311"/>
      <c r="M19" s="301"/>
      <c r="N19" s="302"/>
      <c r="O19" s="123">
        <v>12172</v>
      </c>
      <c r="P19" s="301"/>
      <c r="Q19" s="301"/>
      <c r="R19" s="302"/>
      <c r="S19" s="305" t="s">
        <v>82</v>
      </c>
      <c r="T19" s="293"/>
      <c r="U19" s="294"/>
      <c r="V19" s="295"/>
      <c r="W19" s="299" t="s">
        <v>82</v>
      </c>
      <c r="X19" s="124"/>
      <c r="Y19" s="125"/>
      <c r="Z19" s="125"/>
      <c r="AA19" s="125"/>
      <c r="AB19" s="125"/>
      <c r="AC19" s="46"/>
      <c r="AD19" s="46"/>
      <c r="AE19" s="76" t="s">
        <v>94</v>
      </c>
      <c r="AF19" s="77"/>
      <c r="AG19" s="77"/>
      <c r="AH19" s="77"/>
      <c r="AI19" s="121"/>
      <c r="AK19" s="57"/>
      <c r="AL19" s="21"/>
      <c r="AM19" s="21"/>
      <c r="AN19" s="21"/>
      <c r="AO19" s="21"/>
      <c r="AP19" s="21"/>
      <c r="AQ19" s="21"/>
      <c r="AR19" s="21"/>
      <c r="AS19" s="21"/>
      <c r="AT19" s="21"/>
      <c r="AU19" s="21"/>
      <c r="AV19" s="21"/>
      <c r="AW19" s="168"/>
      <c r="AX19" s="77"/>
      <c r="AY19" s="77"/>
      <c r="AZ19" s="22"/>
      <c r="BB19" s="30"/>
      <c r="BC19" s="31"/>
      <c r="BD19" s="31"/>
      <c r="BE19" s="31"/>
      <c r="BF19" s="31"/>
      <c r="BG19" s="31"/>
      <c r="BH19" s="31"/>
      <c r="BI19" s="31"/>
      <c r="BJ19" s="31"/>
      <c r="BK19" s="31"/>
      <c r="BL19" s="31"/>
      <c r="BM19" s="31"/>
      <c r="BN19" s="184" t="s">
        <v>95</v>
      </c>
      <c r="BO19" s="77"/>
      <c r="BP19" s="77"/>
      <c r="BQ19" s="22"/>
      <c r="BR19" s="26"/>
      <c r="BS19" s="34">
        <f t="shared" si="0"/>
        <v>12172</v>
      </c>
      <c r="BT19" s="237">
        <f>IFERROR((BS19/BS20),"")</f>
        <v>4.0101208439307881E-2</v>
      </c>
      <c r="BU19" s="199">
        <v>8933</v>
      </c>
      <c r="BV19" s="215">
        <f t="shared" ref="BV19" si="13">IFERROR((BU19/BU20),"")</f>
        <v>2.9430175401605103E-2</v>
      </c>
      <c r="BW19" s="217">
        <f t="shared" ref="BW19" si="14">IFERROR(BV19/BT19,0)</f>
        <v>0.73389746960236613</v>
      </c>
      <c r="BX19" s="200">
        <f t="shared" si="5"/>
        <v>12172</v>
      </c>
      <c r="BY19" s="215">
        <f>IFERROR((BX19/BX20),"")</f>
        <v>4.0101208439307881E-2</v>
      </c>
      <c r="BZ19" s="392">
        <f t="shared" si="6"/>
        <v>8933</v>
      </c>
      <c r="CA19" s="215">
        <f t="shared" ref="CA19" si="15">IFERROR((BZ19/BZ20),"")</f>
        <v>2.9430175401605103E-2</v>
      </c>
      <c r="CB19" s="217">
        <f t="shared" ref="CB19" si="16">IFERROR(CA19/BY19,0)</f>
        <v>0.73389746960236613</v>
      </c>
      <c r="CC19" s="218" t="s">
        <v>96</v>
      </c>
      <c r="CD19" s="220" t="s">
        <v>107</v>
      </c>
      <c r="CE19" s="76"/>
      <c r="CF19" s="201">
        <v>8933</v>
      </c>
      <c r="CG19" s="209" t="s">
        <v>87</v>
      </c>
      <c r="CH19" s="22"/>
    </row>
    <row r="20" spans="1:86" s="4" customFormat="1" ht="107.25" customHeight="1">
      <c r="A20" s="288"/>
      <c r="B20" s="245"/>
      <c r="C20" s="292"/>
      <c r="D20" s="249"/>
      <c r="E20" s="171" t="s">
        <v>108</v>
      </c>
      <c r="F20" s="317"/>
      <c r="G20" s="114" t="s">
        <v>89</v>
      </c>
      <c r="H20" s="319"/>
      <c r="I20" s="303"/>
      <c r="J20" s="304"/>
      <c r="K20" s="126">
        <v>301834</v>
      </c>
      <c r="L20" s="312"/>
      <c r="M20" s="303"/>
      <c r="N20" s="304"/>
      <c r="O20" s="126">
        <v>303532</v>
      </c>
      <c r="P20" s="303"/>
      <c r="Q20" s="303"/>
      <c r="R20" s="304"/>
      <c r="S20" s="306"/>
      <c r="T20" s="296"/>
      <c r="U20" s="297"/>
      <c r="V20" s="298"/>
      <c r="W20" s="300"/>
      <c r="X20" s="127"/>
      <c r="Y20" s="128"/>
      <c r="Z20" s="128"/>
      <c r="AA20" s="128"/>
      <c r="AB20" s="128"/>
      <c r="AC20" s="47"/>
      <c r="AD20" s="47"/>
      <c r="AE20" s="71" t="s">
        <v>83</v>
      </c>
      <c r="AF20" s="78"/>
      <c r="AG20" s="78"/>
      <c r="AH20" s="78"/>
      <c r="AI20" s="122"/>
      <c r="AK20" s="58"/>
      <c r="AL20" s="23"/>
      <c r="AM20" s="23"/>
      <c r="AN20" s="23"/>
      <c r="AO20" s="23"/>
      <c r="AP20" s="23"/>
      <c r="AQ20" s="23"/>
      <c r="AR20" s="23"/>
      <c r="AS20" s="23"/>
      <c r="AT20" s="23"/>
      <c r="AU20" s="23"/>
      <c r="AV20" s="23"/>
      <c r="AW20" s="169" t="s">
        <v>84</v>
      </c>
      <c r="AX20" s="78"/>
      <c r="AY20" s="78"/>
      <c r="AZ20" s="24"/>
      <c r="BB20" s="32"/>
      <c r="BC20" s="33"/>
      <c r="BD20" s="33"/>
      <c r="BE20" s="33"/>
      <c r="BF20" s="33"/>
      <c r="BG20" s="33"/>
      <c r="BH20" s="33"/>
      <c r="BI20" s="33"/>
      <c r="BJ20" s="33"/>
      <c r="BK20" s="33"/>
      <c r="BL20" s="33"/>
      <c r="BM20" s="33"/>
      <c r="BN20" s="71"/>
      <c r="BO20" s="78"/>
      <c r="BP20" s="78"/>
      <c r="BQ20" s="24"/>
      <c r="BR20" s="26"/>
      <c r="BS20" s="36">
        <f t="shared" si="0"/>
        <v>303532</v>
      </c>
      <c r="BT20" s="238"/>
      <c r="BU20" s="196">
        <v>303532</v>
      </c>
      <c r="BV20" s="216"/>
      <c r="BW20" s="217"/>
      <c r="BX20" s="197">
        <f t="shared" si="5"/>
        <v>303532</v>
      </c>
      <c r="BY20" s="216"/>
      <c r="BZ20" s="391">
        <f t="shared" si="6"/>
        <v>303532</v>
      </c>
      <c r="CA20" s="216"/>
      <c r="CB20" s="217"/>
      <c r="CC20" s="219"/>
      <c r="CD20" s="221"/>
      <c r="CE20" s="71"/>
      <c r="CF20" s="198">
        <v>303532</v>
      </c>
      <c r="CG20" s="209" t="s">
        <v>87</v>
      </c>
      <c r="CH20" s="24"/>
    </row>
    <row r="21" spans="1:86" s="4" customFormat="1" ht="237.75" customHeight="1">
      <c r="A21" s="287" t="s">
        <v>109</v>
      </c>
      <c r="B21" s="244">
        <v>5</v>
      </c>
      <c r="C21" s="291" t="s">
        <v>110</v>
      </c>
      <c r="D21" s="248" t="s">
        <v>111</v>
      </c>
      <c r="E21" s="170" t="s">
        <v>112</v>
      </c>
      <c r="F21" s="250" t="s">
        <v>60</v>
      </c>
      <c r="G21" s="117" t="s">
        <v>113</v>
      </c>
      <c r="H21" s="129">
        <v>0</v>
      </c>
      <c r="I21" s="130">
        <v>2710</v>
      </c>
      <c r="J21" s="130">
        <v>3251</v>
      </c>
      <c r="K21" s="130">
        <v>3071</v>
      </c>
      <c r="L21" s="131"/>
      <c r="M21" s="130">
        <v>2710</v>
      </c>
      <c r="N21" s="130">
        <v>3251</v>
      </c>
      <c r="O21" s="130">
        <v>3071</v>
      </c>
      <c r="P21" s="132">
        <f t="shared" ref="P21:P36" si="17">H21</f>
        <v>0</v>
      </c>
      <c r="Q21" s="133">
        <f t="shared" ref="Q21:Q36" si="18">H21+I21</f>
        <v>2710</v>
      </c>
      <c r="R21" s="133">
        <f t="shared" ref="R21:R36" si="19">H21+I21+J21</f>
        <v>5961</v>
      </c>
      <c r="S21" s="134">
        <f t="shared" ref="S21:S36" si="20">H21+I21+J21+K21</f>
        <v>9032</v>
      </c>
      <c r="T21" s="131"/>
      <c r="U21" s="135">
        <f>H21+M21</f>
        <v>2710</v>
      </c>
      <c r="V21" s="135">
        <f t="shared" ref="V21:W23" si="21">U21+N21</f>
        <v>5961</v>
      </c>
      <c r="W21" s="136">
        <f t="shared" si="21"/>
        <v>9032</v>
      </c>
      <c r="X21" s="137">
        <f t="shared" ref="X21:X36" si="22">H21</f>
        <v>0</v>
      </c>
      <c r="Y21" s="252" t="str">
        <f>IFERROR((X21/X22),"")</f>
        <v/>
      </c>
      <c r="Z21" s="138">
        <v>401</v>
      </c>
      <c r="AA21" s="254">
        <f t="shared" ref="AA21" si="23">IFERROR((Z21/Z22),"")</f>
        <v>0.55158184319119674</v>
      </c>
      <c r="AB21" s="224">
        <f>IFERROR(AA21/Y21,0)</f>
        <v>0</v>
      </c>
      <c r="AC21" s="256" t="s">
        <v>114</v>
      </c>
      <c r="AD21" s="231" t="s">
        <v>115</v>
      </c>
      <c r="AE21" s="68" t="s">
        <v>116</v>
      </c>
      <c r="AF21" s="70" t="s">
        <v>117</v>
      </c>
      <c r="AG21" s="70"/>
      <c r="AH21" s="258" t="str">
        <f>[1]Seguimiento!AF21</f>
        <v>No se programaron metas de UCN´s para el primer trimestre del año.</v>
      </c>
      <c r="AI21" s="260"/>
      <c r="AK21" s="137">
        <f>M21</f>
        <v>2710</v>
      </c>
      <c r="AL21" s="222">
        <f>IFERROR((AK21/AK22),"")</f>
        <v>0.52005373248896569</v>
      </c>
      <c r="AM21" s="138">
        <v>2282</v>
      </c>
      <c r="AN21" s="222">
        <f t="shared" ref="AN21" si="24">IFERROR((AM21/AM22),"")</f>
        <v>0.51177394034536894</v>
      </c>
      <c r="AO21" s="224">
        <f>IFERROR(AN21/AL21,0)</f>
        <v>0.98407896794823513</v>
      </c>
      <c r="AP21" s="150">
        <f>U21</f>
        <v>2710</v>
      </c>
      <c r="AQ21" s="222">
        <f>IFERROR((AP21/AP22),"")</f>
        <v>0.52005373248896569</v>
      </c>
      <c r="AR21" s="165">
        <f>Z21+AM21</f>
        <v>2683</v>
      </c>
      <c r="AS21" s="222">
        <f t="shared" ref="AS21" si="25">IFERROR((AR21/AR22),"")</f>
        <v>0.51735441573467023</v>
      </c>
      <c r="AT21" s="224">
        <f>IFERROR(AS21/AQ21,0)</f>
        <v>0.99480954258057797</v>
      </c>
      <c r="AU21" s="225" t="s">
        <v>118</v>
      </c>
      <c r="AV21" s="227" t="s">
        <v>119</v>
      </c>
      <c r="AW21" s="68"/>
      <c r="AX21" s="160">
        <v>1914</v>
      </c>
      <c r="AY21" s="161" t="s">
        <v>120</v>
      </c>
      <c r="AZ21" s="229"/>
      <c r="BB21" s="34">
        <f t="shared" ref="BB21:BB36" si="26">N21</f>
        <v>3251</v>
      </c>
      <c r="BC21" s="237">
        <f>IFERROR((BB21/BB22),"")</f>
        <v>0.51991044298736611</v>
      </c>
      <c r="BD21" s="35">
        <v>2704</v>
      </c>
      <c r="BE21" s="237">
        <f t="shared" ref="BE21" si="27">IFERROR((BD21/BD22),"")</f>
        <v>0.53576382009114321</v>
      </c>
      <c r="BF21" s="239">
        <f>IFERROR(BE21/BC21,0)</f>
        <v>1.0304925152352871</v>
      </c>
      <c r="BG21" s="53">
        <f>V21</f>
        <v>5961</v>
      </c>
      <c r="BH21" s="237">
        <f>IFERROR((BG21/BG22),"")</f>
        <v>0.51997557571528263</v>
      </c>
      <c r="BI21" s="54">
        <f>AR21+BD21</f>
        <v>5387</v>
      </c>
      <c r="BJ21" s="237">
        <f t="shared" ref="BJ21" si="28">IFERROR((BI21/BI22),"")</f>
        <v>0.52643408580084039</v>
      </c>
      <c r="BK21" s="239">
        <f>IFERROR(BJ21/BH21,0)</f>
        <v>1.0124207951049882</v>
      </c>
      <c r="BL21" s="240" t="s">
        <v>121</v>
      </c>
      <c r="BM21" s="242" t="s">
        <v>122</v>
      </c>
      <c r="BN21" s="68"/>
      <c r="BO21" s="178">
        <v>2376</v>
      </c>
      <c r="BP21" s="178" t="s">
        <v>120</v>
      </c>
      <c r="BQ21" s="229"/>
      <c r="BR21" s="26"/>
      <c r="BS21" s="34">
        <f t="shared" si="0"/>
        <v>3071</v>
      </c>
      <c r="BT21" s="237">
        <f>IFERROR((BS21/BS22),"")</f>
        <v>0.39564545220304043</v>
      </c>
      <c r="BU21" s="199">
        <v>2586</v>
      </c>
      <c r="BV21" s="215">
        <f t="shared" ref="BV21" si="29">IFERROR((BU21/BU22),"")</f>
        <v>0.46203323208861891</v>
      </c>
      <c r="BW21" s="217">
        <f>IFERROR(BV21/BT21,0)</f>
        <v>1.1677961404988149</v>
      </c>
      <c r="BX21" s="200">
        <f>W21</f>
        <v>9032</v>
      </c>
      <c r="BY21" s="215">
        <f>IFERROR((BX21/BX22),"")</f>
        <v>0.4697805055653802</v>
      </c>
      <c r="BZ21" s="392">
        <f>BI21+BU21</f>
        <v>7973</v>
      </c>
      <c r="CA21" s="215">
        <f t="shared" ref="CA21" si="30">IFERROR((BZ21/BZ22),"")</f>
        <v>0.50366392924826275</v>
      </c>
      <c r="CB21" s="217">
        <f>IFERROR(CA21/BY21,0)</f>
        <v>1.072126074371911</v>
      </c>
      <c r="CC21" s="218" t="s">
        <v>123</v>
      </c>
      <c r="CD21" s="220" t="s">
        <v>124</v>
      </c>
      <c r="CE21" s="68"/>
      <c r="CF21" s="201">
        <v>2333</v>
      </c>
      <c r="CG21" s="209" t="s">
        <v>125</v>
      </c>
      <c r="CH21" s="229"/>
    </row>
    <row r="22" spans="1:86" s="4" customFormat="1" ht="248.25" customHeight="1">
      <c r="A22" s="288"/>
      <c r="B22" s="245"/>
      <c r="C22" s="292"/>
      <c r="D22" s="249"/>
      <c r="E22" s="171" t="s">
        <v>126</v>
      </c>
      <c r="F22" s="251"/>
      <c r="G22" s="116" t="s">
        <v>127</v>
      </c>
      <c r="H22" s="139">
        <v>0</v>
      </c>
      <c r="I22" s="140">
        <v>5211</v>
      </c>
      <c r="J22" s="140">
        <v>6253</v>
      </c>
      <c r="K22" s="140">
        <v>5905</v>
      </c>
      <c r="L22" s="141"/>
      <c r="M22" s="140">
        <v>5211</v>
      </c>
      <c r="N22" s="140">
        <v>6253</v>
      </c>
      <c r="O22" s="140">
        <v>7762</v>
      </c>
      <c r="P22" s="142">
        <f t="shared" si="17"/>
        <v>0</v>
      </c>
      <c r="Q22" s="143">
        <f t="shared" si="18"/>
        <v>5211</v>
      </c>
      <c r="R22" s="143">
        <f t="shared" si="19"/>
        <v>11464</v>
      </c>
      <c r="S22" s="144">
        <f t="shared" si="20"/>
        <v>17369</v>
      </c>
      <c r="T22" s="141"/>
      <c r="U22" s="145">
        <f>H22+M22</f>
        <v>5211</v>
      </c>
      <c r="V22" s="145">
        <f t="shared" si="21"/>
        <v>11464</v>
      </c>
      <c r="W22" s="146">
        <f t="shared" si="21"/>
        <v>19226</v>
      </c>
      <c r="X22" s="147">
        <f t="shared" si="22"/>
        <v>0</v>
      </c>
      <c r="Y22" s="253"/>
      <c r="Z22" s="148">
        <v>727</v>
      </c>
      <c r="AA22" s="255"/>
      <c r="AB22" s="224"/>
      <c r="AC22" s="257"/>
      <c r="AD22" s="232"/>
      <c r="AE22" s="69" t="s">
        <v>128</v>
      </c>
      <c r="AF22" s="71" t="s">
        <v>83</v>
      </c>
      <c r="AG22" s="71"/>
      <c r="AH22" s="259"/>
      <c r="AI22" s="261"/>
      <c r="AK22" s="147">
        <f t="shared" ref="AK22:AK36" si="31">M22</f>
        <v>5211</v>
      </c>
      <c r="AL22" s="223"/>
      <c r="AM22" s="148">
        <v>4459</v>
      </c>
      <c r="AN22" s="223"/>
      <c r="AO22" s="224"/>
      <c r="AP22" s="151">
        <f>U22</f>
        <v>5211</v>
      </c>
      <c r="AQ22" s="223"/>
      <c r="AR22" s="166">
        <f>Z22+AM22</f>
        <v>5186</v>
      </c>
      <c r="AS22" s="223"/>
      <c r="AT22" s="224"/>
      <c r="AU22" s="226"/>
      <c r="AV22" s="228"/>
      <c r="AW22" s="69"/>
      <c r="AX22" s="152">
        <v>4450</v>
      </c>
      <c r="AY22" s="153" t="s">
        <v>120</v>
      </c>
      <c r="AZ22" s="230"/>
      <c r="BB22" s="36">
        <f t="shared" si="26"/>
        <v>6253</v>
      </c>
      <c r="BC22" s="238"/>
      <c r="BD22" s="37">
        <v>5047</v>
      </c>
      <c r="BE22" s="238"/>
      <c r="BF22" s="239"/>
      <c r="BG22" s="55">
        <f>V22</f>
        <v>11464</v>
      </c>
      <c r="BH22" s="238"/>
      <c r="BI22" s="56">
        <f>AR22+BD22</f>
        <v>10233</v>
      </c>
      <c r="BJ22" s="238"/>
      <c r="BK22" s="239"/>
      <c r="BL22" s="241"/>
      <c r="BM22" s="243"/>
      <c r="BN22" s="184" t="s">
        <v>95</v>
      </c>
      <c r="BO22" s="179">
        <v>5047</v>
      </c>
      <c r="BP22" s="179" t="s">
        <v>83</v>
      </c>
      <c r="BQ22" s="230"/>
      <c r="BR22" s="26"/>
      <c r="BS22" s="36">
        <f t="shared" si="0"/>
        <v>7762</v>
      </c>
      <c r="BT22" s="238"/>
      <c r="BU22" s="196">
        <v>5597</v>
      </c>
      <c r="BV22" s="216"/>
      <c r="BW22" s="217"/>
      <c r="BX22" s="197">
        <f>W22</f>
        <v>19226</v>
      </c>
      <c r="BY22" s="216"/>
      <c r="BZ22" s="391">
        <f>BI22+BU22</f>
        <v>15830</v>
      </c>
      <c r="CA22" s="216"/>
      <c r="CB22" s="217"/>
      <c r="CC22" s="219"/>
      <c r="CD22" s="221"/>
      <c r="CE22" s="69"/>
      <c r="CF22" s="198">
        <v>15830</v>
      </c>
      <c r="CG22" s="209" t="s">
        <v>87</v>
      </c>
      <c r="CH22" s="230"/>
    </row>
    <row r="23" spans="1:86" s="4" customFormat="1" ht="408" customHeight="1">
      <c r="A23" s="288"/>
      <c r="B23" s="244">
        <v>6</v>
      </c>
      <c r="C23" s="291" t="s">
        <v>129</v>
      </c>
      <c r="D23" s="248" t="s">
        <v>130</v>
      </c>
      <c r="E23" s="170" t="s">
        <v>131</v>
      </c>
      <c r="F23" s="250" t="s">
        <v>60</v>
      </c>
      <c r="G23" s="115" t="s">
        <v>132</v>
      </c>
      <c r="H23" s="129">
        <v>0</v>
      </c>
      <c r="I23" s="130">
        <v>4</v>
      </c>
      <c r="J23" s="130">
        <v>2</v>
      </c>
      <c r="K23" s="130">
        <v>0</v>
      </c>
      <c r="L23" s="131"/>
      <c r="M23" s="130">
        <v>4</v>
      </c>
      <c r="N23" s="130">
        <v>2</v>
      </c>
      <c r="O23" s="130">
        <v>0</v>
      </c>
      <c r="P23" s="132">
        <f t="shared" si="17"/>
        <v>0</v>
      </c>
      <c r="Q23" s="133">
        <f t="shared" si="18"/>
        <v>4</v>
      </c>
      <c r="R23" s="133">
        <f t="shared" si="19"/>
        <v>6</v>
      </c>
      <c r="S23" s="134">
        <f t="shared" si="20"/>
        <v>6</v>
      </c>
      <c r="T23" s="131"/>
      <c r="U23" s="135">
        <f>H23+M23</f>
        <v>4</v>
      </c>
      <c r="V23" s="135">
        <f t="shared" si="21"/>
        <v>6</v>
      </c>
      <c r="W23" s="136">
        <f t="shared" si="21"/>
        <v>6</v>
      </c>
      <c r="X23" s="137">
        <f t="shared" si="22"/>
        <v>0</v>
      </c>
      <c r="Y23" s="252">
        <f>IFERROR((X23/X24),"")</f>
        <v>0</v>
      </c>
      <c r="Z23" s="138">
        <v>20</v>
      </c>
      <c r="AA23" s="254">
        <f t="shared" ref="AA23" si="32">IFERROR((Z23/Z24),"")</f>
        <v>2.9498525073746312E-2</v>
      </c>
      <c r="AB23" s="224">
        <f t="shared" ref="AB23" si="33">IFERROR(AA23/Y23,0)</f>
        <v>0</v>
      </c>
      <c r="AC23" s="256" t="s">
        <v>114</v>
      </c>
      <c r="AD23" s="231" t="s">
        <v>115</v>
      </c>
      <c r="AE23" s="72" t="s">
        <v>94</v>
      </c>
      <c r="AF23" s="79" t="s">
        <v>83</v>
      </c>
      <c r="AG23" s="79"/>
      <c r="AH23" s="258" t="str">
        <f>[1]Seguimiento!AF23</f>
        <v>No se programaron metas de UCN´s para el primer trimestre del año.</v>
      </c>
      <c r="AI23" s="260"/>
      <c r="AK23" s="137">
        <f t="shared" si="31"/>
        <v>4</v>
      </c>
      <c r="AL23" s="222">
        <f>IFERROR((AK23/AK24),"")</f>
        <v>0.13333333333333333</v>
      </c>
      <c r="AM23" s="138">
        <v>98</v>
      </c>
      <c r="AN23" s="222">
        <f t="shared" ref="AN23" si="34">IFERROR((AM23/AM24),"")</f>
        <v>0.13706293706293707</v>
      </c>
      <c r="AO23" s="224">
        <f t="shared" ref="AO23" si="35">IFERROR(AN23/AL23,0)</f>
        <v>1.0279720279720281</v>
      </c>
      <c r="AP23" s="150">
        <f>U23</f>
        <v>4</v>
      </c>
      <c r="AQ23" s="222">
        <f>IFERROR((AP23/AP24),"")</f>
        <v>0.13333333333333333</v>
      </c>
      <c r="AR23" s="165">
        <f>Z23+AM23</f>
        <v>118</v>
      </c>
      <c r="AS23" s="222">
        <f t="shared" ref="AS23" si="36">IFERROR((AR23/AR24),"")</f>
        <v>0.16503496503496504</v>
      </c>
      <c r="AT23" s="224">
        <f t="shared" ref="AT23" si="37">IFERROR(AS23/AQ23,0)</f>
        <v>1.2377622377622377</v>
      </c>
      <c r="AU23" s="225" t="s">
        <v>133</v>
      </c>
      <c r="AV23" s="227" t="s">
        <v>134</v>
      </c>
      <c r="AW23" s="72"/>
      <c r="AX23" s="162">
        <v>98</v>
      </c>
      <c r="AY23" s="161" t="s">
        <v>87</v>
      </c>
      <c r="AZ23" s="229"/>
      <c r="BB23" s="34">
        <f t="shared" si="26"/>
        <v>2</v>
      </c>
      <c r="BC23" s="237">
        <f>IFERROR((BB23/BB24),"")</f>
        <v>5.8823529411764705E-2</v>
      </c>
      <c r="BD23" s="35">
        <v>105</v>
      </c>
      <c r="BE23" s="237">
        <f t="shared" ref="BE23" si="38">IFERROR((BD23/BD24),"")</f>
        <v>0.14664804469273743</v>
      </c>
      <c r="BF23" s="239">
        <f t="shared" ref="BF23" si="39">IFERROR(BE23/BC23,0)</f>
        <v>2.4930167597765363</v>
      </c>
      <c r="BG23" s="53">
        <f>V23</f>
        <v>6</v>
      </c>
      <c r="BH23" s="237">
        <f>IFERROR((BG23/BG24),"")</f>
        <v>0.17647058823529413</v>
      </c>
      <c r="BI23" s="54">
        <f>AR23+BD23</f>
        <v>223</v>
      </c>
      <c r="BJ23" s="237">
        <f t="shared" ref="BJ23" si="40">IFERROR((BI23/BI24),"")</f>
        <v>0.31145251396648044</v>
      </c>
      <c r="BK23" s="239">
        <f t="shared" ref="BK23" si="41">IFERROR(BJ23/BH23,0)</f>
        <v>1.764897579143389</v>
      </c>
      <c r="BL23" s="240" t="s">
        <v>135</v>
      </c>
      <c r="BM23" s="242" t="s">
        <v>136</v>
      </c>
      <c r="BN23" s="72"/>
      <c r="BO23" s="180">
        <v>119</v>
      </c>
      <c r="BP23" s="178" t="s">
        <v>120</v>
      </c>
      <c r="BQ23" s="229"/>
      <c r="BR23" s="26"/>
      <c r="BS23" s="34">
        <f t="shared" si="0"/>
        <v>0</v>
      </c>
      <c r="BT23" s="237">
        <f>IFERROR((BS23/BS24),"")</f>
        <v>0</v>
      </c>
      <c r="BU23" s="199">
        <v>108</v>
      </c>
      <c r="BV23" s="215">
        <f t="shared" ref="BV23" si="42">IFERROR((BU23/BU24),"")</f>
        <v>0.15674891146589259</v>
      </c>
      <c r="BW23" s="217">
        <f t="shared" ref="BW23" si="43">IFERROR(BV23/BT23,0)</f>
        <v>0</v>
      </c>
      <c r="BX23" s="200">
        <f>W23</f>
        <v>6</v>
      </c>
      <c r="BY23" s="215">
        <f>IFERROR((BX23/BX24),"")</f>
        <v>0.16666666666666666</v>
      </c>
      <c r="BZ23" s="392">
        <f>BI23+BU23</f>
        <v>331</v>
      </c>
      <c r="CA23" s="215">
        <f t="shared" ref="CA23" si="44">IFERROR((BZ23/BZ24),"")</f>
        <v>0.48040638606676345</v>
      </c>
      <c r="CB23" s="217">
        <f t="shared" ref="CB23" si="45">IFERROR(CA23/BY23,0)</f>
        <v>2.8824383164005809</v>
      </c>
      <c r="CC23" s="218" t="s">
        <v>137</v>
      </c>
      <c r="CD23" s="220" t="s">
        <v>138</v>
      </c>
      <c r="CE23" s="72"/>
      <c r="CF23" s="201">
        <v>108</v>
      </c>
      <c r="CG23" s="209" t="s">
        <v>87</v>
      </c>
      <c r="CH23" s="229"/>
    </row>
    <row r="24" spans="1:86" s="4" customFormat="1" ht="408" customHeight="1">
      <c r="A24" s="288"/>
      <c r="B24" s="245"/>
      <c r="C24" s="292"/>
      <c r="D24" s="249"/>
      <c r="E24" s="171" t="s">
        <v>139</v>
      </c>
      <c r="F24" s="251"/>
      <c r="G24" s="115" t="s">
        <v>140</v>
      </c>
      <c r="H24" s="139">
        <v>21</v>
      </c>
      <c r="I24" s="140">
        <v>30</v>
      </c>
      <c r="J24" s="140">
        <v>34</v>
      </c>
      <c r="K24" s="140">
        <v>36</v>
      </c>
      <c r="L24" s="141"/>
      <c r="M24" s="140">
        <v>30</v>
      </c>
      <c r="N24" s="140">
        <v>34</v>
      </c>
      <c r="O24" s="140">
        <v>36</v>
      </c>
      <c r="P24" s="142" t="s">
        <v>82</v>
      </c>
      <c r="Q24" s="143" t="s">
        <v>82</v>
      </c>
      <c r="R24" s="143" t="s">
        <v>82</v>
      </c>
      <c r="S24" s="144" t="s">
        <v>82</v>
      </c>
      <c r="T24" s="141"/>
      <c r="U24" s="281" t="s">
        <v>82</v>
      </c>
      <c r="V24" s="282"/>
      <c r="W24" s="283"/>
      <c r="X24" s="147">
        <f t="shared" si="22"/>
        <v>21</v>
      </c>
      <c r="Y24" s="253"/>
      <c r="Z24" s="148">
        <v>678</v>
      </c>
      <c r="AA24" s="255"/>
      <c r="AB24" s="224"/>
      <c r="AC24" s="257"/>
      <c r="AD24" s="232"/>
      <c r="AE24" s="74" t="s">
        <v>128</v>
      </c>
      <c r="AF24" s="80" t="s">
        <v>141</v>
      </c>
      <c r="AG24" s="80"/>
      <c r="AH24" s="259">
        <f>[1]Seguimiento!AF24</f>
        <v>0</v>
      </c>
      <c r="AI24" s="261"/>
      <c r="AK24" s="147">
        <f t="shared" si="31"/>
        <v>30</v>
      </c>
      <c r="AL24" s="223"/>
      <c r="AM24" s="148">
        <v>715</v>
      </c>
      <c r="AN24" s="223"/>
      <c r="AO24" s="224"/>
      <c r="AP24" s="151">
        <f>M24</f>
        <v>30</v>
      </c>
      <c r="AQ24" s="223"/>
      <c r="AR24" s="166">
        <f>AM24</f>
        <v>715</v>
      </c>
      <c r="AS24" s="223"/>
      <c r="AT24" s="224"/>
      <c r="AU24" s="226"/>
      <c r="AV24" s="228"/>
      <c r="AW24" s="74"/>
      <c r="AX24" s="154">
        <v>715</v>
      </c>
      <c r="AY24" s="155" t="s">
        <v>87</v>
      </c>
      <c r="AZ24" s="230"/>
      <c r="BB24" s="36">
        <f t="shared" si="26"/>
        <v>34</v>
      </c>
      <c r="BC24" s="238"/>
      <c r="BD24" s="37">
        <v>716</v>
      </c>
      <c r="BE24" s="238"/>
      <c r="BF24" s="239"/>
      <c r="BG24" s="55">
        <f>N24</f>
        <v>34</v>
      </c>
      <c r="BH24" s="238"/>
      <c r="BI24" s="56">
        <f>BD24</f>
        <v>716</v>
      </c>
      <c r="BJ24" s="238"/>
      <c r="BK24" s="239"/>
      <c r="BL24" s="241"/>
      <c r="BM24" s="243"/>
      <c r="BN24" s="74"/>
      <c r="BO24" s="181">
        <v>716</v>
      </c>
      <c r="BP24" s="179" t="s">
        <v>120</v>
      </c>
      <c r="BQ24" s="230"/>
      <c r="BR24" s="26"/>
      <c r="BS24" s="36">
        <f t="shared" si="0"/>
        <v>36</v>
      </c>
      <c r="BT24" s="238"/>
      <c r="BU24" s="196">
        <v>689</v>
      </c>
      <c r="BV24" s="216"/>
      <c r="BW24" s="217"/>
      <c r="BX24" s="197">
        <f>O24</f>
        <v>36</v>
      </c>
      <c r="BY24" s="216"/>
      <c r="BZ24" s="391">
        <f>BU24</f>
        <v>689</v>
      </c>
      <c r="CA24" s="216"/>
      <c r="CB24" s="217"/>
      <c r="CC24" s="219"/>
      <c r="CD24" s="221"/>
      <c r="CE24" s="74"/>
      <c r="CF24" s="198">
        <v>689</v>
      </c>
      <c r="CG24" s="209" t="s">
        <v>87</v>
      </c>
      <c r="CH24" s="230"/>
    </row>
    <row r="25" spans="1:86" s="4" customFormat="1" ht="363.75" customHeight="1">
      <c r="A25" s="288"/>
      <c r="B25" s="244">
        <v>7</v>
      </c>
      <c r="C25" s="246" t="s">
        <v>142</v>
      </c>
      <c r="D25" s="248" t="s">
        <v>143</v>
      </c>
      <c r="E25" s="170" t="s">
        <v>144</v>
      </c>
      <c r="F25" s="250" t="s">
        <v>60</v>
      </c>
      <c r="G25" s="115" t="s">
        <v>145</v>
      </c>
      <c r="H25" s="129">
        <v>0</v>
      </c>
      <c r="I25" s="130">
        <v>7105</v>
      </c>
      <c r="J25" s="130">
        <v>8526</v>
      </c>
      <c r="K25" s="130">
        <v>8051</v>
      </c>
      <c r="L25" s="131"/>
      <c r="M25" s="130">
        <v>7105</v>
      </c>
      <c r="N25" s="130">
        <v>8526</v>
      </c>
      <c r="O25" s="130">
        <v>6704</v>
      </c>
      <c r="P25" s="132">
        <f t="shared" si="17"/>
        <v>0</v>
      </c>
      <c r="Q25" s="133">
        <f t="shared" si="18"/>
        <v>7105</v>
      </c>
      <c r="R25" s="133">
        <f t="shared" si="19"/>
        <v>15631</v>
      </c>
      <c r="S25" s="134">
        <f t="shared" si="20"/>
        <v>23682</v>
      </c>
      <c r="T25" s="131"/>
      <c r="U25" s="135">
        <f>H25+M25</f>
        <v>7105</v>
      </c>
      <c r="V25" s="133">
        <f>U25+N25</f>
        <v>15631</v>
      </c>
      <c r="W25" s="134">
        <f>V25+O25</f>
        <v>22335</v>
      </c>
      <c r="X25" s="137">
        <f t="shared" si="22"/>
        <v>0</v>
      </c>
      <c r="Y25" s="252">
        <f>IFERROR((X25/X26),"")</f>
        <v>0</v>
      </c>
      <c r="Z25" s="138">
        <v>1074</v>
      </c>
      <c r="AA25" s="254">
        <f t="shared" ref="AA25" si="46">IFERROR((Z25/Z26),"")</f>
        <v>3.9839750723347431E-2</v>
      </c>
      <c r="AB25" s="224">
        <f t="shared" ref="AB25" si="47">IFERROR(AA25/Y25,0)</f>
        <v>0</v>
      </c>
      <c r="AC25" s="256" t="s">
        <v>114</v>
      </c>
      <c r="AD25" s="231" t="s">
        <v>115</v>
      </c>
      <c r="AE25" s="72" t="s">
        <v>94</v>
      </c>
      <c r="AF25" s="73" t="s">
        <v>83</v>
      </c>
      <c r="AG25" s="73"/>
      <c r="AH25" s="258" t="str">
        <f>[1]Seguimiento!AF25</f>
        <v>No se programaron metas de UCN´s para el primer trimestre del año.</v>
      </c>
      <c r="AI25" s="260"/>
      <c r="AK25" s="137">
        <f t="shared" si="31"/>
        <v>7105</v>
      </c>
      <c r="AL25" s="222">
        <f>IFERROR((AK25/AK26),"")</f>
        <v>0.24462041659493888</v>
      </c>
      <c r="AM25" s="138">
        <v>5779</v>
      </c>
      <c r="AN25" s="222">
        <f t="shared" ref="AN25" si="48">IFERROR((AM25/AM26),"")</f>
        <v>0.20042311160435597</v>
      </c>
      <c r="AO25" s="224">
        <f t="shared" ref="AO25" si="49">IFERROR(AN25/AL25,0)</f>
        <v>0.8193229101405376</v>
      </c>
      <c r="AP25" s="150">
        <f>U25</f>
        <v>7105</v>
      </c>
      <c r="AQ25" s="222">
        <f>IFERROR((AP25/AP26),"")</f>
        <v>0.24462041659493888</v>
      </c>
      <c r="AR25" s="165">
        <f>Z25+AM25</f>
        <v>6853</v>
      </c>
      <c r="AS25" s="222">
        <f t="shared" ref="AS25" si="50">IFERROR((AR25/AR26),"")</f>
        <v>0.23767080529929943</v>
      </c>
      <c r="AT25" s="224">
        <f t="shared" ref="AT25" si="51">IFERROR(AS25/AQ25,0)</f>
        <v>0.9715902237745464</v>
      </c>
      <c r="AU25" s="225" t="s">
        <v>146</v>
      </c>
      <c r="AV25" s="227" t="s">
        <v>147</v>
      </c>
      <c r="AW25" s="72"/>
      <c r="AX25" s="156">
        <v>5779</v>
      </c>
      <c r="AY25" s="157" t="s">
        <v>148</v>
      </c>
      <c r="AZ25" s="229"/>
      <c r="BB25" s="34">
        <f t="shared" si="26"/>
        <v>8526</v>
      </c>
      <c r="BC25" s="237">
        <f>IFERROR((BB25/BB26),"")</f>
        <v>0.26726434907996616</v>
      </c>
      <c r="BD25" s="35">
        <v>6361</v>
      </c>
      <c r="BE25" s="237">
        <f t="shared" ref="BE25" si="52">IFERROR((BD25/BD26),"")</f>
        <v>0.22663626322727759</v>
      </c>
      <c r="BF25" s="239">
        <f t="shared" ref="BF25" si="53">IFERROR(BE25/BC25,0)</f>
        <v>0.84798538977403026</v>
      </c>
      <c r="BG25" s="53">
        <f>V25</f>
        <v>15631</v>
      </c>
      <c r="BH25" s="237">
        <f>IFERROR((BG25/BG26),"")</f>
        <v>0.48998463997993791</v>
      </c>
      <c r="BI25" s="54">
        <f>AR25+BD25</f>
        <v>13214</v>
      </c>
      <c r="BJ25" s="237">
        <f t="shared" ref="BJ25" si="54">IFERROR((BI25/BI26),"")</f>
        <v>0.47080200947732215</v>
      </c>
      <c r="BK25" s="239">
        <f t="shared" ref="BK25" si="55">IFERROR(BJ25/BH25,0)</f>
        <v>0.96085054726735686</v>
      </c>
      <c r="BL25" s="240" t="s">
        <v>149</v>
      </c>
      <c r="BM25" s="242" t="s">
        <v>150</v>
      </c>
      <c r="BN25" s="184" t="s">
        <v>95</v>
      </c>
      <c r="BO25" s="182">
        <v>6361</v>
      </c>
      <c r="BP25" s="178" t="s">
        <v>83</v>
      </c>
      <c r="BQ25" s="229"/>
      <c r="BR25" s="26"/>
      <c r="BS25" s="34">
        <f t="shared" si="0"/>
        <v>6704</v>
      </c>
      <c r="BT25" s="237">
        <f>IFERROR((BS25/BS26),"")</f>
        <v>0.19403201065092182</v>
      </c>
      <c r="BU25" s="199">
        <v>6257</v>
      </c>
      <c r="BV25" s="215">
        <f t="shared" ref="BV25" si="56">IFERROR((BU25/BU26),"")</f>
        <v>0.2396583422705684</v>
      </c>
      <c r="BW25" s="217">
        <f t="shared" ref="BW25" si="57">IFERROR(BV25/BT25,0)</f>
        <v>1.2351484761023879</v>
      </c>
      <c r="BX25" s="200">
        <f>W25</f>
        <v>22335</v>
      </c>
      <c r="BY25" s="215">
        <f>IFERROR((BX25/BX26),"")</f>
        <v>0.64643570374229398</v>
      </c>
      <c r="BZ25" s="392">
        <f>BI25+BU25</f>
        <v>19471</v>
      </c>
      <c r="CA25" s="215">
        <f t="shared" ref="CA25" si="58">IFERROR((BZ25/BZ26),"")</f>
        <v>0.74578673203615753</v>
      </c>
      <c r="CB25" s="217">
        <f t="shared" ref="CB25" si="59">IFERROR(CA25/BY25,0)</f>
        <v>1.1536905027347786</v>
      </c>
      <c r="CC25" s="218" t="s">
        <v>151</v>
      </c>
      <c r="CD25" s="220" t="s">
        <v>152</v>
      </c>
      <c r="CE25" s="72"/>
      <c r="CF25" s="201">
        <v>6257</v>
      </c>
      <c r="CG25" s="209" t="s">
        <v>87</v>
      </c>
      <c r="CH25" s="229"/>
    </row>
    <row r="26" spans="1:86" s="4" customFormat="1" ht="244.5" customHeight="1">
      <c r="A26" s="288"/>
      <c r="B26" s="245"/>
      <c r="C26" s="247"/>
      <c r="D26" s="249"/>
      <c r="E26" s="171" t="s">
        <v>153</v>
      </c>
      <c r="F26" s="251"/>
      <c r="G26" s="116" t="s">
        <v>154</v>
      </c>
      <c r="H26" s="139">
        <v>24788</v>
      </c>
      <c r="I26" s="140">
        <v>29045</v>
      </c>
      <c r="J26" s="140">
        <v>31901</v>
      </c>
      <c r="K26" s="140">
        <v>34551</v>
      </c>
      <c r="L26" s="141"/>
      <c r="M26" s="140">
        <v>29045</v>
      </c>
      <c r="N26" s="140">
        <v>31901</v>
      </c>
      <c r="O26" s="140">
        <v>34551</v>
      </c>
      <c r="P26" s="278" t="s">
        <v>82</v>
      </c>
      <c r="Q26" s="279"/>
      <c r="R26" s="279"/>
      <c r="S26" s="280"/>
      <c r="T26" s="141"/>
      <c r="U26" s="281" t="s">
        <v>82</v>
      </c>
      <c r="V26" s="282"/>
      <c r="W26" s="283"/>
      <c r="X26" s="147">
        <f>H26</f>
        <v>24788</v>
      </c>
      <c r="Y26" s="253"/>
      <c r="Z26" s="148">
        <v>26958</v>
      </c>
      <c r="AA26" s="255"/>
      <c r="AB26" s="224"/>
      <c r="AC26" s="257"/>
      <c r="AD26" s="232"/>
      <c r="AE26" s="74" t="s">
        <v>128</v>
      </c>
      <c r="AF26" s="75" t="s">
        <v>155</v>
      </c>
      <c r="AG26" s="75"/>
      <c r="AH26" s="259">
        <f>[1]Seguimiento!AF26</f>
        <v>0</v>
      </c>
      <c r="AI26" s="261"/>
      <c r="AK26" s="147">
        <f t="shared" si="31"/>
        <v>29045</v>
      </c>
      <c r="AL26" s="223"/>
      <c r="AM26" s="148">
        <v>28834</v>
      </c>
      <c r="AN26" s="223"/>
      <c r="AO26" s="224"/>
      <c r="AP26" s="151">
        <f>M26</f>
        <v>29045</v>
      </c>
      <c r="AQ26" s="223"/>
      <c r="AR26" s="166">
        <f>AM26</f>
        <v>28834</v>
      </c>
      <c r="AS26" s="223"/>
      <c r="AT26" s="224"/>
      <c r="AU26" s="226"/>
      <c r="AV26" s="228"/>
      <c r="AW26" s="74"/>
      <c r="AX26" s="158">
        <v>28834</v>
      </c>
      <c r="AY26" s="159" t="s">
        <v>87</v>
      </c>
      <c r="AZ26" s="230"/>
      <c r="BB26" s="36">
        <f t="shared" si="26"/>
        <v>31901</v>
      </c>
      <c r="BC26" s="238"/>
      <c r="BD26" s="37">
        <v>28067</v>
      </c>
      <c r="BE26" s="238"/>
      <c r="BF26" s="239"/>
      <c r="BG26" s="55">
        <f>N26</f>
        <v>31901</v>
      </c>
      <c r="BH26" s="238"/>
      <c r="BI26" s="56">
        <f>BD26</f>
        <v>28067</v>
      </c>
      <c r="BJ26" s="238"/>
      <c r="BK26" s="239"/>
      <c r="BL26" s="241"/>
      <c r="BM26" s="243"/>
      <c r="BN26" s="74"/>
      <c r="BO26" s="183">
        <v>28067</v>
      </c>
      <c r="BP26" s="179" t="s">
        <v>155</v>
      </c>
      <c r="BQ26" s="230"/>
      <c r="BR26" s="26"/>
      <c r="BS26" s="36">
        <f t="shared" si="0"/>
        <v>34551</v>
      </c>
      <c r="BT26" s="238"/>
      <c r="BU26" s="196">
        <v>26108</v>
      </c>
      <c r="BV26" s="216"/>
      <c r="BW26" s="217"/>
      <c r="BX26" s="197">
        <f>O26</f>
        <v>34551</v>
      </c>
      <c r="BY26" s="216"/>
      <c r="BZ26" s="391">
        <f>BU26</f>
        <v>26108</v>
      </c>
      <c r="CA26" s="216"/>
      <c r="CB26" s="217"/>
      <c r="CC26" s="219"/>
      <c r="CD26" s="221"/>
      <c r="CE26" s="74"/>
      <c r="CF26" s="198">
        <v>26108</v>
      </c>
      <c r="CG26" s="209" t="s">
        <v>87</v>
      </c>
      <c r="CH26" s="230"/>
    </row>
    <row r="27" spans="1:86" s="4" customFormat="1" ht="244.5" customHeight="1">
      <c r="A27" s="287" t="s">
        <v>156</v>
      </c>
      <c r="B27" s="244">
        <v>8</v>
      </c>
      <c r="C27" s="246" t="s">
        <v>157</v>
      </c>
      <c r="D27" s="248" t="s">
        <v>158</v>
      </c>
      <c r="E27" s="170" t="s">
        <v>159</v>
      </c>
      <c r="F27" s="250" t="s">
        <v>60</v>
      </c>
      <c r="G27" s="117" t="s">
        <v>160</v>
      </c>
      <c r="H27" s="129">
        <v>26264</v>
      </c>
      <c r="I27" s="130">
        <v>26656</v>
      </c>
      <c r="J27" s="130">
        <v>27048</v>
      </c>
      <c r="K27" s="130">
        <v>27440</v>
      </c>
      <c r="L27" s="131"/>
      <c r="M27" s="130">
        <v>26656</v>
      </c>
      <c r="N27" s="130">
        <v>27048</v>
      </c>
      <c r="O27" s="130">
        <v>27440</v>
      </c>
      <c r="P27" s="278" t="s">
        <v>82</v>
      </c>
      <c r="Q27" s="279"/>
      <c r="R27" s="279"/>
      <c r="S27" s="280"/>
      <c r="T27" s="131"/>
      <c r="U27" s="284" t="s">
        <v>82</v>
      </c>
      <c r="V27" s="285"/>
      <c r="W27" s="286"/>
      <c r="X27" s="137">
        <f t="shared" si="22"/>
        <v>26264</v>
      </c>
      <c r="Y27" s="252">
        <f>IFERROR((X27/X28),"")</f>
        <v>0.98</v>
      </c>
      <c r="Z27" s="138">
        <v>26173</v>
      </c>
      <c r="AA27" s="254">
        <f t="shared" ref="AA27" si="60">IFERROR((Z27/Z28),"")</f>
        <v>0.9826175101366571</v>
      </c>
      <c r="AB27" s="224">
        <f t="shared" ref="AB27" si="61">IFERROR(AA27/Y27,0)</f>
        <v>1.0026709287108746</v>
      </c>
      <c r="AC27" s="256" t="s">
        <v>161</v>
      </c>
      <c r="AD27" s="231" t="s">
        <v>162</v>
      </c>
      <c r="AE27" s="68" t="s">
        <v>163</v>
      </c>
      <c r="AF27" s="73" t="s">
        <v>83</v>
      </c>
      <c r="AG27" s="73"/>
      <c r="AH27" s="258"/>
      <c r="AI27" s="260"/>
      <c r="AK27" s="137">
        <f t="shared" si="31"/>
        <v>26656</v>
      </c>
      <c r="AL27" s="222">
        <f>IFERROR((AK27/AK28),"")</f>
        <v>0.98</v>
      </c>
      <c r="AM27" s="138">
        <v>27862</v>
      </c>
      <c r="AN27" s="222">
        <f t="shared" ref="AN27" si="62">IFERROR((AM27/AM28),"")</f>
        <v>0.99510696810600374</v>
      </c>
      <c r="AO27" s="224">
        <f t="shared" ref="AO27" si="63">IFERROR(AN27/AL27,0)</f>
        <v>1.0154152735775548</v>
      </c>
      <c r="AP27" s="150">
        <f>M27</f>
        <v>26656</v>
      </c>
      <c r="AQ27" s="222">
        <f>IFERROR((AP27/AP28),"")</f>
        <v>0.98</v>
      </c>
      <c r="AR27" s="165">
        <f>AM27</f>
        <v>27862</v>
      </c>
      <c r="AS27" s="222">
        <f t="shared" ref="AS27" si="64">IFERROR((AR27/AR28),"")</f>
        <v>0.99510696810600374</v>
      </c>
      <c r="AT27" s="224">
        <f t="shared" ref="AT27" si="65">IFERROR(AS27/AQ27,0)</f>
        <v>1.0154152735775548</v>
      </c>
      <c r="AU27" s="225" t="s">
        <v>164</v>
      </c>
      <c r="AV27" s="227" t="s">
        <v>165</v>
      </c>
      <c r="AW27" s="68"/>
      <c r="AX27" s="156">
        <v>27862</v>
      </c>
      <c r="AY27" s="157" t="s">
        <v>148</v>
      </c>
      <c r="AZ27" s="229"/>
      <c r="BB27" s="34">
        <f t="shared" si="26"/>
        <v>27048</v>
      </c>
      <c r="BC27" s="237">
        <f>IFERROR((BB27/BB28),"")</f>
        <v>0.98</v>
      </c>
      <c r="BD27" s="35">
        <v>26769</v>
      </c>
      <c r="BE27" s="237">
        <f t="shared" ref="BE27" si="66">IFERROR((BD27/BD28),"")</f>
        <v>0.98415441176470586</v>
      </c>
      <c r="BF27" s="239">
        <f t="shared" ref="BF27" si="67">IFERROR(BE27/BC27,0)</f>
        <v>1.0042391956782712</v>
      </c>
      <c r="BG27" s="53">
        <f>N27</f>
        <v>27048</v>
      </c>
      <c r="BH27" s="237">
        <f>IFERROR((BG27/BG28),"")</f>
        <v>0.98</v>
      </c>
      <c r="BI27" s="54">
        <f>BD27</f>
        <v>26769</v>
      </c>
      <c r="BJ27" s="237">
        <f t="shared" ref="BJ27" si="68">IFERROR((BI27/BI28),"")</f>
        <v>0.98415441176470586</v>
      </c>
      <c r="BK27" s="239">
        <f t="shared" ref="BK27" si="69">IFERROR(BJ27/BH27,0)</f>
        <v>1.0042391956782712</v>
      </c>
      <c r="BL27" s="240" t="s">
        <v>164</v>
      </c>
      <c r="BM27" s="242" t="s">
        <v>166</v>
      </c>
      <c r="BN27" s="68"/>
      <c r="BO27" s="182">
        <v>26769</v>
      </c>
      <c r="BP27" s="178" t="s">
        <v>83</v>
      </c>
      <c r="BQ27" s="229"/>
      <c r="BR27" s="26"/>
      <c r="BS27" s="34">
        <f t="shared" si="0"/>
        <v>27440</v>
      </c>
      <c r="BT27" s="237">
        <f>IFERROR((BS27/BS28),"")</f>
        <v>0.98</v>
      </c>
      <c r="BU27" s="199">
        <v>25025</v>
      </c>
      <c r="BV27" s="215">
        <f t="shared" ref="BV27" si="70">IFERROR((BU27/BU28),"")</f>
        <v>0.99435769062661417</v>
      </c>
      <c r="BW27" s="217">
        <f t="shared" ref="BW27" si="71">IFERROR(BV27/BT27,0)</f>
        <v>1.0146507047210349</v>
      </c>
      <c r="BX27" s="200">
        <f>O27</f>
        <v>27440</v>
      </c>
      <c r="BY27" s="215">
        <f>IFERROR((BX27/BX28),"")</f>
        <v>0.98</v>
      </c>
      <c r="BZ27" s="392">
        <f>BU27</f>
        <v>25025</v>
      </c>
      <c r="CA27" s="215">
        <f t="shared" ref="CA27" si="72">IFERROR((BZ27/BZ28),"")</f>
        <v>0.99435769062661417</v>
      </c>
      <c r="CB27" s="217">
        <f t="shared" ref="CB27" si="73">IFERROR(CA27/BY27,0)</f>
        <v>1.0146507047210349</v>
      </c>
      <c r="CC27" s="218" t="s">
        <v>167</v>
      </c>
      <c r="CD27" s="220" t="s">
        <v>168</v>
      </c>
      <c r="CE27" s="68"/>
      <c r="CF27" s="201">
        <v>25025</v>
      </c>
      <c r="CG27" s="209" t="s">
        <v>87</v>
      </c>
      <c r="CH27" s="229"/>
    </row>
    <row r="28" spans="1:86" s="4" customFormat="1" ht="244.5" customHeight="1">
      <c r="A28" s="288"/>
      <c r="B28" s="245"/>
      <c r="C28" s="247"/>
      <c r="D28" s="249"/>
      <c r="E28" s="171" t="s">
        <v>169</v>
      </c>
      <c r="F28" s="251"/>
      <c r="G28" s="118" t="s">
        <v>170</v>
      </c>
      <c r="H28" s="139">
        <v>26800</v>
      </c>
      <c r="I28" s="140">
        <v>27200</v>
      </c>
      <c r="J28" s="140">
        <v>27600</v>
      </c>
      <c r="K28" s="140">
        <v>28000</v>
      </c>
      <c r="L28" s="141"/>
      <c r="M28" s="140">
        <v>27200</v>
      </c>
      <c r="N28" s="140">
        <v>27600</v>
      </c>
      <c r="O28" s="140">
        <v>28000</v>
      </c>
      <c r="P28" s="278" t="s">
        <v>82</v>
      </c>
      <c r="Q28" s="279"/>
      <c r="R28" s="279"/>
      <c r="S28" s="280"/>
      <c r="T28" s="141"/>
      <c r="U28" s="281" t="s">
        <v>82</v>
      </c>
      <c r="V28" s="282"/>
      <c r="W28" s="283"/>
      <c r="X28" s="147">
        <f t="shared" si="22"/>
        <v>26800</v>
      </c>
      <c r="Y28" s="253"/>
      <c r="Z28" s="148">
        <v>26636</v>
      </c>
      <c r="AA28" s="255"/>
      <c r="AB28" s="224"/>
      <c r="AC28" s="257"/>
      <c r="AD28" s="232"/>
      <c r="AE28" s="74" t="s">
        <v>163</v>
      </c>
      <c r="AF28" s="75" t="s">
        <v>155</v>
      </c>
      <c r="AG28" s="75"/>
      <c r="AH28" s="259"/>
      <c r="AI28" s="261"/>
      <c r="AK28" s="147">
        <f t="shared" si="31"/>
        <v>27200</v>
      </c>
      <c r="AL28" s="223"/>
      <c r="AM28" s="148">
        <v>27999</v>
      </c>
      <c r="AN28" s="223"/>
      <c r="AO28" s="224"/>
      <c r="AP28" s="151">
        <f>M28</f>
        <v>27200</v>
      </c>
      <c r="AQ28" s="223"/>
      <c r="AR28" s="166">
        <f>AM28</f>
        <v>27999</v>
      </c>
      <c r="AS28" s="223"/>
      <c r="AT28" s="224"/>
      <c r="AU28" s="226"/>
      <c r="AV28" s="228"/>
      <c r="AW28" s="74"/>
      <c r="AX28" s="158">
        <v>27999</v>
      </c>
      <c r="AY28" s="159" t="s">
        <v>87</v>
      </c>
      <c r="AZ28" s="230"/>
      <c r="BB28" s="36">
        <f t="shared" si="26"/>
        <v>27600</v>
      </c>
      <c r="BC28" s="238"/>
      <c r="BD28" s="37">
        <v>27200</v>
      </c>
      <c r="BE28" s="238"/>
      <c r="BF28" s="239"/>
      <c r="BG28" s="55">
        <f>N28</f>
        <v>27600</v>
      </c>
      <c r="BH28" s="238"/>
      <c r="BI28" s="56">
        <f>BD28</f>
        <v>27200</v>
      </c>
      <c r="BJ28" s="238"/>
      <c r="BK28" s="239"/>
      <c r="BL28" s="241"/>
      <c r="BM28" s="243"/>
      <c r="BN28" s="74"/>
      <c r="BO28" s="183">
        <v>27200</v>
      </c>
      <c r="BP28" s="179" t="s">
        <v>155</v>
      </c>
      <c r="BQ28" s="230"/>
      <c r="BR28" s="26"/>
      <c r="BS28" s="36">
        <f t="shared" si="0"/>
        <v>28000</v>
      </c>
      <c r="BT28" s="238"/>
      <c r="BU28" s="196">
        <v>25167</v>
      </c>
      <c r="BV28" s="216"/>
      <c r="BW28" s="217"/>
      <c r="BX28" s="197">
        <f>O28</f>
        <v>28000</v>
      </c>
      <c r="BY28" s="216"/>
      <c r="BZ28" s="391">
        <f>BU28</f>
        <v>25167</v>
      </c>
      <c r="CA28" s="216"/>
      <c r="CB28" s="217"/>
      <c r="CC28" s="219"/>
      <c r="CD28" s="221"/>
      <c r="CE28" s="74"/>
      <c r="CF28" s="198">
        <v>25167</v>
      </c>
      <c r="CG28" s="209" t="s">
        <v>87</v>
      </c>
      <c r="CH28" s="230"/>
    </row>
    <row r="29" spans="1:86" s="4" customFormat="1" ht="171.75" customHeight="1">
      <c r="A29" s="288"/>
      <c r="B29" s="244">
        <v>9</v>
      </c>
      <c r="C29" s="246" t="s">
        <v>171</v>
      </c>
      <c r="D29" s="248" t="s">
        <v>172</v>
      </c>
      <c r="E29" s="170" t="s">
        <v>173</v>
      </c>
      <c r="F29" s="250" t="s">
        <v>60</v>
      </c>
      <c r="G29" s="115" t="s">
        <v>174</v>
      </c>
      <c r="H29" s="129">
        <v>142</v>
      </c>
      <c r="I29" s="130">
        <v>421</v>
      </c>
      <c r="J29" s="130">
        <v>490</v>
      </c>
      <c r="K29" s="130">
        <v>270</v>
      </c>
      <c r="L29" s="131"/>
      <c r="M29" s="130">
        <v>421</v>
      </c>
      <c r="N29" s="130">
        <v>490</v>
      </c>
      <c r="O29" s="130">
        <v>270</v>
      </c>
      <c r="P29" s="132">
        <f t="shared" si="17"/>
        <v>142</v>
      </c>
      <c r="Q29" s="133">
        <f t="shared" si="18"/>
        <v>563</v>
      </c>
      <c r="R29" s="133">
        <f t="shared" si="19"/>
        <v>1053</v>
      </c>
      <c r="S29" s="134">
        <f t="shared" si="20"/>
        <v>1323</v>
      </c>
      <c r="T29" s="131"/>
      <c r="U29" s="135">
        <f>H29+M29</f>
        <v>563</v>
      </c>
      <c r="V29" s="135">
        <f>U29+N29</f>
        <v>1053</v>
      </c>
      <c r="W29" s="136">
        <f>V29+O29</f>
        <v>1323</v>
      </c>
      <c r="X29" s="137">
        <f t="shared" si="22"/>
        <v>142</v>
      </c>
      <c r="Y29" s="252">
        <f>IFERROR((X29/X30),"")</f>
        <v>8.4523809523809525E-3</v>
      </c>
      <c r="Z29" s="138">
        <v>149</v>
      </c>
      <c r="AA29" s="254">
        <f t="shared" ref="AA29" si="74">IFERROR((Z29/Z30),"")</f>
        <v>8.328675237562885E-3</v>
      </c>
      <c r="AB29" s="224">
        <f t="shared" ref="AB29" si="75">IFERROR(AA29/Y29,0)</f>
        <v>0.98536439430321454</v>
      </c>
      <c r="AC29" s="256" t="s">
        <v>175</v>
      </c>
      <c r="AD29" s="231" t="s">
        <v>176</v>
      </c>
      <c r="AE29" s="68" t="s">
        <v>163</v>
      </c>
      <c r="AF29" s="73" t="s">
        <v>177</v>
      </c>
      <c r="AG29" s="73"/>
      <c r="AH29" s="258"/>
      <c r="AI29" s="260"/>
      <c r="AK29" s="137">
        <f t="shared" si="31"/>
        <v>421</v>
      </c>
      <c r="AL29" s="222">
        <f>IFERROR((AK29/AK30),"")</f>
        <v>2.2756756756756757E-2</v>
      </c>
      <c r="AM29" s="138">
        <v>374</v>
      </c>
      <c r="AN29" s="222">
        <f t="shared" ref="AN29" si="76">IFERROR((AM29/AM30),"")</f>
        <v>9.80829246544806E-3</v>
      </c>
      <c r="AO29" s="224">
        <f t="shared" ref="AO29" si="77">IFERROR(AN29/AL29,0)</f>
        <v>0.43100572591636366</v>
      </c>
      <c r="AP29" s="150">
        <f>U29</f>
        <v>563</v>
      </c>
      <c r="AQ29" s="222">
        <f>IFERROR((AP29/AP30),"")</f>
        <v>1.5949008498583571E-2</v>
      </c>
      <c r="AR29" s="165">
        <f>Z29+AM29</f>
        <v>523</v>
      </c>
      <c r="AS29" s="222">
        <f t="shared" ref="AS29" si="78">IFERROR((AR29/AR30),"")</f>
        <v>9.3357847949875946E-3</v>
      </c>
      <c r="AT29" s="224">
        <f t="shared" ref="AT29" si="79">IFERROR(AS29/AQ29,0)</f>
        <v>0.58535204842462174</v>
      </c>
      <c r="AU29" s="225" t="s">
        <v>178</v>
      </c>
      <c r="AV29" s="227" t="s">
        <v>179</v>
      </c>
      <c r="AW29" s="68"/>
      <c r="AX29" s="156">
        <v>4865</v>
      </c>
      <c r="AY29" s="157" t="s">
        <v>180</v>
      </c>
      <c r="AZ29" s="229"/>
      <c r="BB29" s="34">
        <f t="shared" si="26"/>
        <v>490</v>
      </c>
      <c r="BC29" s="237">
        <f>IFERROR((BB29/BB30),"")</f>
        <v>2.6063829787234042E-2</v>
      </c>
      <c r="BD29" s="35">
        <v>588</v>
      </c>
      <c r="BE29" s="237">
        <f t="shared" ref="BE29" si="80">IFERROR((BD29/BD30),"")</f>
        <v>2.0552254456483746E-2</v>
      </c>
      <c r="BF29" s="239">
        <f t="shared" ref="BF29" si="81">IFERROR(BE29/BC29,0)</f>
        <v>0.78853547710590699</v>
      </c>
      <c r="BG29" s="53">
        <f>V29</f>
        <v>1053</v>
      </c>
      <c r="BH29" s="237">
        <f>IFERROR((BG29/BG30),"")</f>
        <v>1.9463955637707947E-2</v>
      </c>
      <c r="BI29" s="54">
        <f>AR29+BD29</f>
        <v>1111</v>
      </c>
      <c r="BJ29" s="237">
        <f t="shared" ref="BJ29" si="82">IFERROR((BI29/BI30),"")</f>
        <v>1.3127577365268046E-2</v>
      </c>
      <c r="BK29" s="239">
        <f t="shared" ref="BK29" si="83">IFERROR(BJ29/BH29,0)</f>
        <v>0.67445577916524346</v>
      </c>
      <c r="BL29" s="240" t="s">
        <v>181</v>
      </c>
      <c r="BM29" s="242" t="s">
        <v>182</v>
      </c>
      <c r="BN29" s="68"/>
      <c r="BO29" s="182">
        <v>2571</v>
      </c>
      <c r="BP29" s="182" t="s">
        <v>120</v>
      </c>
      <c r="BQ29" s="229"/>
      <c r="BR29" s="26"/>
      <c r="BS29" s="34">
        <f t="shared" si="0"/>
        <v>270</v>
      </c>
      <c r="BT29" s="237">
        <f>IFERROR((BS29/BS30),"")</f>
        <v>1.40625E-2</v>
      </c>
      <c r="BU29" s="199">
        <v>136</v>
      </c>
      <c r="BV29" s="215">
        <f t="shared" ref="BV29" si="84">IFERROR((BU29/BU30),"")</f>
        <v>5.3301979227905151E-3</v>
      </c>
      <c r="BW29" s="217">
        <f t="shared" ref="BW29" si="85">IFERROR(BV29/BT29,0)</f>
        <v>0.37903629673176997</v>
      </c>
      <c r="BX29" s="200">
        <f>W29</f>
        <v>1323</v>
      </c>
      <c r="BY29" s="215">
        <f>IFERROR((BX29/BX30),"")</f>
        <v>1.804911323328786E-2</v>
      </c>
      <c r="BZ29" s="392">
        <f>BI29+BU29</f>
        <v>1247</v>
      </c>
      <c r="CA29" s="215">
        <f t="shared" ref="CA29" si="86">IFERROR((BZ29/BZ30),"")</f>
        <v>1.1321337134348955E-2</v>
      </c>
      <c r="CB29" s="217">
        <f t="shared" ref="CB29" si="87">IFERROR(CA29/BY29,0)</f>
        <v>0.62725170971109467</v>
      </c>
      <c r="CC29" s="218" t="s">
        <v>183</v>
      </c>
      <c r="CD29" s="220" t="s">
        <v>184</v>
      </c>
      <c r="CE29" s="68"/>
      <c r="CF29" s="201">
        <v>1872</v>
      </c>
      <c r="CG29" s="209" t="s">
        <v>125</v>
      </c>
      <c r="CH29" s="229" t="s">
        <v>185</v>
      </c>
    </row>
    <row r="30" spans="1:86" s="4" customFormat="1" ht="172.5" customHeight="1">
      <c r="A30" s="288"/>
      <c r="B30" s="245"/>
      <c r="C30" s="247"/>
      <c r="D30" s="290"/>
      <c r="E30" s="171" t="s">
        <v>186</v>
      </c>
      <c r="F30" s="251"/>
      <c r="G30" s="116" t="s">
        <v>187</v>
      </c>
      <c r="H30" s="149">
        <v>16800</v>
      </c>
      <c r="I30" s="140">
        <v>18500</v>
      </c>
      <c r="J30" s="140">
        <v>18800</v>
      </c>
      <c r="K30" s="140">
        <v>19200</v>
      </c>
      <c r="L30" s="141"/>
      <c r="M30" s="140">
        <v>18500</v>
      </c>
      <c r="N30" s="140">
        <v>18800</v>
      </c>
      <c r="O30" s="140">
        <v>19200</v>
      </c>
      <c r="P30" s="142">
        <f t="shared" si="17"/>
        <v>16800</v>
      </c>
      <c r="Q30" s="143">
        <f t="shared" si="18"/>
        <v>35300</v>
      </c>
      <c r="R30" s="143">
        <f t="shared" si="19"/>
        <v>54100</v>
      </c>
      <c r="S30" s="144">
        <f t="shared" si="20"/>
        <v>73300</v>
      </c>
      <c r="T30" s="141"/>
      <c r="U30" s="145">
        <f>H30+M30</f>
        <v>35300</v>
      </c>
      <c r="V30" s="145">
        <f>U30+N30</f>
        <v>54100</v>
      </c>
      <c r="W30" s="146">
        <f>V30+O30</f>
        <v>73300</v>
      </c>
      <c r="X30" s="147">
        <f t="shared" si="22"/>
        <v>16800</v>
      </c>
      <c r="Y30" s="253"/>
      <c r="Z30" s="148">
        <v>17890</v>
      </c>
      <c r="AA30" s="255"/>
      <c r="AB30" s="224"/>
      <c r="AC30" s="257"/>
      <c r="AD30" s="232"/>
      <c r="AE30" s="74" t="s">
        <v>163</v>
      </c>
      <c r="AF30" s="75" t="s">
        <v>188</v>
      </c>
      <c r="AG30" s="75"/>
      <c r="AH30" s="259"/>
      <c r="AI30" s="261"/>
      <c r="AK30" s="147">
        <f t="shared" si="31"/>
        <v>18500</v>
      </c>
      <c r="AL30" s="223"/>
      <c r="AM30" s="148">
        <v>38131</v>
      </c>
      <c r="AN30" s="223"/>
      <c r="AO30" s="224"/>
      <c r="AP30" s="151">
        <f>U30</f>
        <v>35300</v>
      </c>
      <c r="AQ30" s="223"/>
      <c r="AR30" s="166">
        <f>Z30+AM30</f>
        <v>56021</v>
      </c>
      <c r="AS30" s="223"/>
      <c r="AT30" s="224"/>
      <c r="AU30" s="226"/>
      <c r="AV30" s="228"/>
      <c r="AW30" s="74"/>
      <c r="AX30" s="158">
        <v>65178</v>
      </c>
      <c r="AY30" s="159" t="s">
        <v>189</v>
      </c>
      <c r="AZ30" s="230"/>
      <c r="BB30" s="36">
        <f t="shared" si="26"/>
        <v>18800</v>
      </c>
      <c r="BC30" s="238"/>
      <c r="BD30" s="37">
        <v>28610</v>
      </c>
      <c r="BE30" s="238"/>
      <c r="BF30" s="239"/>
      <c r="BG30" s="55">
        <f>V30</f>
        <v>54100</v>
      </c>
      <c r="BH30" s="238"/>
      <c r="BI30" s="56">
        <f>AR30+BD30</f>
        <v>84631</v>
      </c>
      <c r="BJ30" s="238"/>
      <c r="BK30" s="239"/>
      <c r="BL30" s="241"/>
      <c r="BM30" s="243"/>
      <c r="BN30" s="74"/>
      <c r="BO30" s="183">
        <v>50464</v>
      </c>
      <c r="BP30" s="183" t="s">
        <v>120</v>
      </c>
      <c r="BQ30" s="230"/>
      <c r="BR30" s="26"/>
      <c r="BS30" s="36">
        <f t="shared" si="0"/>
        <v>19200</v>
      </c>
      <c r="BT30" s="238"/>
      <c r="BU30" s="196">
        <v>25515</v>
      </c>
      <c r="BV30" s="216"/>
      <c r="BW30" s="217"/>
      <c r="BX30" s="197">
        <f>W30</f>
        <v>73300</v>
      </c>
      <c r="BY30" s="216"/>
      <c r="BZ30" s="391">
        <f>BI30+BU30</f>
        <v>110146</v>
      </c>
      <c r="CA30" s="216"/>
      <c r="CB30" s="217"/>
      <c r="CC30" s="219"/>
      <c r="CD30" s="221"/>
      <c r="CE30" s="74"/>
      <c r="CF30" s="198">
        <v>33848</v>
      </c>
      <c r="CG30" s="209" t="s">
        <v>125</v>
      </c>
      <c r="CH30" s="230"/>
    </row>
    <row r="31" spans="1:86" s="4" customFormat="1" ht="230.25" customHeight="1">
      <c r="A31" s="288"/>
      <c r="B31" s="244">
        <v>10</v>
      </c>
      <c r="C31" s="246" t="s">
        <v>190</v>
      </c>
      <c r="D31" s="248" t="s">
        <v>191</v>
      </c>
      <c r="E31" s="174" t="s">
        <v>192</v>
      </c>
      <c r="F31" s="250" t="s">
        <v>60</v>
      </c>
      <c r="G31" s="115" t="s">
        <v>193</v>
      </c>
      <c r="H31" s="129">
        <v>75</v>
      </c>
      <c r="I31" s="130">
        <v>345</v>
      </c>
      <c r="J31" s="130">
        <v>845</v>
      </c>
      <c r="K31" s="130">
        <v>1085</v>
      </c>
      <c r="L31" s="131"/>
      <c r="M31" s="130">
        <v>345</v>
      </c>
      <c r="N31" s="130">
        <v>845</v>
      </c>
      <c r="O31" s="130">
        <v>1085</v>
      </c>
      <c r="P31" s="266" t="s">
        <v>194</v>
      </c>
      <c r="Q31" s="267"/>
      <c r="R31" s="267"/>
      <c r="S31" s="268"/>
      <c r="T31" s="131"/>
      <c r="U31" s="272" t="s">
        <v>194</v>
      </c>
      <c r="V31" s="273"/>
      <c r="W31" s="274"/>
      <c r="X31" s="137">
        <f t="shared" si="22"/>
        <v>75</v>
      </c>
      <c r="Y31" s="252">
        <f>IFERROR((X31/X32),"")</f>
        <v>7.0754716981132074E-2</v>
      </c>
      <c r="Z31" s="138">
        <v>760</v>
      </c>
      <c r="AA31" s="254">
        <f t="shared" ref="AA31" si="88">IFERROR((Z31/Z32),"")</f>
        <v>0.70500927643784783</v>
      </c>
      <c r="AB31" s="224">
        <f t="shared" ref="AB31" si="89">IFERROR(AA31/Y31,0)</f>
        <v>9.9641311069882494</v>
      </c>
      <c r="AC31" s="256" t="s">
        <v>195</v>
      </c>
      <c r="AD31" s="231" t="s">
        <v>196</v>
      </c>
      <c r="AE31" s="68" t="s">
        <v>197</v>
      </c>
      <c r="AF31" s="73" t="s">
        <v>197</v>
      </c>
      <c r="AG31" s="73"/>
      <c r="AH31" s="258"/>
      <c r="AI31" s="260"/>
      <c r="AK31" s="137">
        <f t="shared" si="31"/>
        <v>345</v>
      </c>
      <c r="AL31" s="222">
        <f>IFERROR((AK31/AK32),"")</f>
        <v>0.31797235023041476</v>
      </c>
      <c r="AM31" s="138">
        <v>905</v>
      </c>
      <c r="AN31" s="222">
        <f t="shared" ref="AN31" si="90">IFERROR((AM31/AM32),"")</f>
        <v>0.8837890625</v>
      </c>
      <c r="AO31" s="224">
        <f t="shared" ref="AO31" si="91">IFERROR(AN31/AL31,0)</f>
        <v>2.7794525588768115</v>
      </c>
      <c r="AP31" s="150">
        <f>M31</f>
        <v>345</v>
      </c>
      <c r="AQ31" s="222">
        <f>IFERROR((AP31/AP32),"")</f>
        <v>0.31797235023041476</v>
      </c>
      <c r="AR31" s="165">
        <f>AM31</f>
        <v>905</v>
      </c>
      <c r="AS31" s="262">
        <f t="shared" ref="AS31" si="92">IFERROR((AR31/AR32),"")</f>
        <v>0.8837890625</v>
      </c>
      <c r="AT31" s="224">
        <f t="shared" ref="AT31" si="93">IFERROR(AS31/AQ31,0)</f>
        <v>2.7794525588768115</v>
      </c>
      <c r="AU31" s="225" t="s">
        <v>198</v>
      </c>
      <c r="AV31" s="227" t="s">
        <v>199</v>
      </c>
      <c r="AW31" s="68"/>
      <c r="AX31" s="156">
        <v>905</v>
      </c>
      <c r="AY31" s="157" t="s">
        <v>200</v>
      </c>
      <c r="AZ31" s="264" t="s">
        <v>201</v>
      </c>
      <c r="BB31" s="34">
        <f t="shared" si="26"/>
        <v>845</v>
      </c>
      <c r="BC31" s="237">
        <f>IFERROR((BB31/BB32),"")</f>
        <v>0.77880184331797231</v>
      </c>
      <c r="BD31" s="35">
        <v>906</v>
      </c>
      <c r="BE31" s="237">
        <f t="shared" ref="BE31" si="94">IFERROR((BD31/BD32),"")</f>
        <v>0.91238670694864044</v>
      </c>
      <c r="BF31" s="239">
        <f t="shared" ref="BF31" si="95">IFERROR(BE31/BC31,0)</f>
        <v>1.171526126673698</v>
      </c>
      <c r="BG31" s="53">
        <f>N31</f>
        <v>845</v>
      </c>
      <c r="BH31" s="237">
        <f>IFERROR((BG31/BG32),"")</f>
        <v>0.77880184331797231</v>
      </c>
      <c r="BI31" s="54">
        <f>BD31</f>
        <v>906</v>
      </c>
      <c r="BJ31" s="237">
        <f t="shared" ref="BJ31" si="96">IFERROR((BI31/BI32),"")</f>
        <v>0.91238670694864044</v>
      </c>
      <c r="BK31" s="239">
        <f t="shared" ref="BK31" si="97">IFERROR(BJ31/BH31,0)</f>
        <v>1.171526126673698</v>
      </c>
      <c r="BL31" s="240" t="s">
        <v>202</v>
      </c>
      <c r="BM31" s="242" t="s">
        <v>203</v>
      </c>
      <c r="BN31" s="68"/>
      <c r="BO31" s="182">
        <v>931</v>
      </c>
      <c r="BP31" s="182" t="s">
        <v>120</v>
      </c>
      <c r="BQ31" s="229"/>
      <c r="BR31" s="26"/>
      <c r="BS31" s="34">
        <f t="shared" si="0"/>
        <v>1085</v>
      </c>
      <c r="BT31" s="237">
        <f>IFERROR((BS31/BS32),"")</f>
        <v>1</v>
      </c>
      <c r="BU31" s="199">
        <v>916</v>
      </c>
      <c r="BV31" s="215">
        <f t="shared" ref="BV31" si="98">IFERROR((BU31/BU32),"")</f>
        <v>0.97136797454931068</v>
      </c>
      <c r="BW31" s="217">
        <f t="shared" ref="BW31" si="99">IFERROR(BV31/BT31,0)</f>
        <v>0.97136797454931068</v>
      </c>
      <c r="BX31" s="200">
        <f>O31</f>
        <v>1085</v>
      </c>
      <c r="BY31" s="215">
        <f>IFERROR((BX31/BX32),"")</f>
        <v>1</v>
      </c>
      <c r="BZ31" s="392">
        <f>BU31</f>
        <v>916</v>
      </c>
      <c r="CA31" s="215">
        <f t="shared" ref="CA31" si="100">IFERROR((BZ31/BZ32),"")</f>
        <v>0.97136797454931068</v>
      </c>
      <c r="CB31" s="217">
        <f t="shared" ref="CB31" si="101">IFERROR(CA31/BY31,0)</f>
        <v>0.97136797454931068</v>
      </c>
      <c r="CC31" s="218" t="s">
        <v>204</v>
      </c>
      <c r="CD31" s="220" t="s">
        <v>205</v>
      </c>
      <c r="CE31" s="68"/>
      <c r="CF31" s="201">
        <v>944</v>
      </c>
      <c r="CG31" s="209" t="s">
        <v>125</v>
      </c>
      <c r="CH31" s="229"/>
    </row>
    <row r="32" spans="1:86" s="4" customFormat="1" ht="220.5" customHeight="1">
      <c r="A32" s="288"/>
      <c r="B32" s="245"/>
      <c r="C32" s="247"/>
      <c r="D32" s="249"/>
      <c r="E32" s="171" t="s">
        <v>206</v>
      </c>
      <c r="F32" s="251"/>
      <c r="G32" s="116" t="s">
        <v>207</v>
      </c>
      <c r="H32" s="139">
        <v>1060</v>
      </c>
      <c r="I32" s="140">
        <v>1085</v>
      </c>
      <c r="J32" s="140">
        <v>1085</v>
      </c>
      <c r="K32" s="140">
        <v>1085</v>
      </c>
      <c r="L32" s="141"/>
      <c r="M32" s="140">
        <v>1085</v>
      </c>
      <c r="N32" s="140">
        <v>1085</v>
      </c>
      <c r="O32" s="140">
        <v>1085</v>
      </c>
      <c r="P32" s="269"/>
      <c r="Q32" s="270"/>
      <c r="R32" s="270"/>
      <c r="S32" s="271"/>
      <c r="T32" s="141"/>
      <c r="U32" s="275"/>
      <c r="V32" s="276"/>
      <c r="W32" s="277"/>
      <c r="X32" s="147">
        <f>H32</f>
        <v>1060</v>
      </c>
      <c r="Y32" s="253"/>
      <c r="Z32" s="148">
        <v>1078</v>
      </c>
      <c r="AA32" s="255"/>
      <c r="AB32" s="224"/>
      <c r="AC32" s="257"/>
      <c r="AD32" s="232"/>
      <c r="AE32" s="74" t="s">
        <v>197</v>
      </c>
      <c r="AF32" s="75" t="s">
        <v>197</v>
      </c>
      <c r="AG32" s="75"/>
      <c r="AH32" s="259"/>
      <c r="AI32" s="261"/>
      <c r="AK32" s="147">
        <f t="shared" si="31"/>
        <v>1085</v>
      </c>
      <c r="AL32" s="223"/>
      <c r="AM32" s="148">
        <v>1024</v>
      </c>
      <c r="AN32" s="223"/>
      <c r="AO32" s="224"/>
      <c r="AP32" s="151">
        <f>M32</f>
        <v>1085</v>
      </c>
      <c r="AQ32" s="223"/>
      <c r="AR32" s="166">
        <f>AM32</f>
        <v>1024</v>
      </c>
      <c r="AS32" s="263"/>
      <c r="AT32" s="224"/>
      <c r="AU32" s="226"/>
      <c r="AV32" s="228"/>
      <c r="AW32" s="74"/>
      <c r="AX32" s="158">
        <v>1024</v>
      </c>
      <c r="AY32" s="159" t="s">
        <v>87</v>
      </c>
      <c r="AZ32" s="265"/>
      <c r="BB32" s="36">
        <f t="shared" si="26"/>
        <v>1085</v>
      </c>
      <c r="BC32" s="238"/>
      <c r="BD32" s="37">
        <v>993</v>
      </c>
      <c r="BE32" s="238"/>
      <c r="BF32" s="239"/>
      <c r="BG32" s="55">
        <f>N32</f>
        <v>1085</v>
      </c>
      <c r="BH32" s="238"/>
      <c r="BI32" s="56">
        <f>BD32</f>
        <v>993</v>
      </c>
      <c r="BJ32" s="238"/>
      <c r="BK32" s="239"/>
      <c r="BL32" s="241"/>
      <c r="BM32" s="243"/>
      <c r="BN32" s="74"/>
      <c r="BO32" s="183">
        <v>993</v>
      </c>
      <c r="BP32" s="183" t="s">
        <v>83</v>
      </c>
      <c r="BQ32" s="230"/>
      <c r="BR32" s="26"/>
      <c r="BS32" s="36">
        <f t="shared" si="0"/>
        <v>1085</v>
      </c>
      <c r="BT32" s="238"/>
      <c r="BU32" s="196">
        <v>943</v>
      </c>
      <c r="BV32" s="216"/>
      <c r="BW32" s="217"/>
      <c r="BX32" s="197">
        <f>O32</f>
        <v>1085</v>
      </c>
      <c r="BY32" s="216"/>
      <c r="BZ32" s="391">
        <f>BU32</f>
        <v>943</v>
      </c>
      <c r="CA32" s="216"/>
      <c r="CB32" s="217"/>
      <c r="CC32" s="219"/>
      <c r="CD32" s="221"/>
      <c r="CE32" s="74"/>
      <c r="CF32" s="198">
        <v>916</v>
      </c>
      <c r="CG32" s="209" t="s">
        <v>125</v>
      </c>
      <c r="CH32" s="230"/>
    </row>
    <row r="33" spans="1:86" s="4" customFormat="1" ht="127.5" customHeight="1">
      <c r="A33" s="288"/>
      <c r="B33" s="244">
        <v>11</v>
      </c>
      <c r="C33" s="246" t="s">
        <v>208</v>
      </c>
      <c r="D33" s="248" t="s">
        <v>209</v>
      </c>
      <c r="E33" s="170" t="s">
        <v>210</v>
      </c>
      <c r="F33" s="250" t="s">
        <v>60</v>
      </c>
      <c r="G33" s="115" t="s">
        <v>211</v>
      </c>
      <c r="H33" s="129">
        <v>0</v>
      </c>
      <c r="I33" s="130">
        <v>2466</v>
      </c>
      <c r="J33" s="130">
        <v>2960</v>
      </c>
      <c r="K33" s="130">
        <v>2799</v>
      </c>
      <c r="L33" s="131"/>
      <c r="M33" s="130">
        <v>2466</v>
      </c>
      <c r="N33" s="130">
        <v>2960</v>
      </c>
      <c r="O33" s="130">
        <v>2799</v>
      </c>
      <c r="P33" s="132">
        <f t="shared" si="17"/>
        <v>0</v>
      </c>
      <c r="Q33" s="133">
        <f t="shared" si="18"/>
        <v>2466</v>
      </c>
      <c r="R33" s="133">
        <f t="shared" si="19"/>
        <v>5426</v>
      </c>
      <c r="S33" s="134">
        <f t="shared" si="20"/>
        <v>8225</v>
      </c>
      <c r="T33" s="131"/>
      <c r="U33" s="135">
        <f>H33+M33</f>
        <v>2466</v>
      </c>
      <c r="V33" s="135">
        <f t="shared" ref="V33:W36" si="102">U33+N33</f>
        <v>5426</v>
      </c>
      <c r="W33" s="136">
        <f t="shared" si="102"/>
        <v>8225</v>
      </c>
      <c r="X33" s="137">
        <f t="shared" si="22"/>
        <v>0</v>
      </c>
      <c r="Y33" s="252" t="str">
        <f>IFERROR((X33/X34),"")</f>
        <v/>
      </c>
      <c r="Z33" s="138">
        <v>3711</v>
      </c>
      <c r="AA33" s="254">
        <f t="shared" ref="AA33" si="103">IFERROR((Z33/Z34),"")</f>
        <v>0.27564435861249348</v>
      </c>
      <c r="AB33" s="224">
        <f t="shared" ref="AB33" si="104">IFERROR(AA33/Y33,0)</f>
        <v>0</v>
      </c>
      <c r="AC33" s="256" t="s">
        <v>114</v>
      </c>
      <c r="AD33" s="231" t="s">
        <v>115</v>
      </c>
      <c r="AE33" s="72" t="s">
        <v>94</v>
      </c>
      <c r="AF33" s="76" t="s">
        <v>212</v>
      </c>
      <c r="AG33" s="76"/>
      <c r="AH33" s="258" t="str">
        <f>[1]Seguimiento!AF33</f>
        <v>No se programaron metas de exámenes presentados para el primer trimestre del año.</v>
      </c>
      <c r="AI33" s="260"/>
      <c r="AK33" s="137">
        <f t="shared" si="31"/>
        <v>2466</v>
      </c>
      <c r="AL33" s="222">
        <f>IFERROR((AK33/AK34),"")</f>
        <v>5.301857585139319E-2</v>
      </c>
      <c r="AM33" s="138">
        <v>15750</v>
      </c>
      <c r="AN33" s="222">
        <f t="shared" ref="AN33" si="105">IFERROR((AM33/AM34),"")</f>
        <v>0.26926759214935375</v>
      </c>
      <c r="AO33" s="224">
        <f t="shared" ref="AO33" si="106">IFERROR(AN33/AL33,0)</f>
        <v>5.0787405701746717</v>
      </c>
      <c r="AP33" s="150">
        <f>U33</f>
        <v>2466</v>
      </c>
      <c r="AQ33" s="222">
        <f>IFERROR((AP33/AP34),"")</f>
        <v>5.301857585139319E-2</v>
      </c>
      <c r="AR33" s="165">
        <f>Z33+AM33</f>
        <v>19461</v>
      </c>
      <c r="AS33" s="222">
        <f t="shared" ref="AS33" si="107">IFERROR((AR33/AR34),"")</f>
        <v>0.27046070460704608</v>
      </c>
      <c r="AT33" s="224">
        <f t="shared" ref="AT33" si="108">IFERROR(AS33/AQ33,0)</f>
        <v>5.1012442387197598</v>
      </c>
      <c r="AU33" s="225" t="s">
        <v>213</v>
      </c>
      <c r="AV33" s="227" t="s">
        <v>214</v>
      </c>
      <c r="AW33" s="72"/>
      <c r="AX33" s="167">
        <v>15708</v>
      </c>
      <c r="AY33" s="157" t="s">
        <v>180</v>
      </c>
      <c r="AZ33" s="229"/>
      <c r="BB33" s="34">
        <f t="shared" si="26"/>
        <v>2960</v>
      </c>
      <c r="BC33" s="237">
        <f>IFERROR((BB33/BB34),"")</f>
        <v>5.3034239334921969E-2</v>
      </c>
      <c r="BD33" s="35">
        <v>13874</v>
      </c>
      <c r="BE33" s="237">
        <f t="shared" ref="BE33" si="109">IFERROR((BD33/BD34),"")</f>
        <v>0.25176931731571878</v>
      </c>
      <c r="BF33" s="239">
        <f t="shared" ref="BF33" si="110">IFERROR(BE33/BC33,0)</f>
        <v>4.7472976038318286</v>
      </c>
      <c r="BG33" s="53">
        <f t="shared" ref="BG33:BG36" si="111">V33</f>
        <v>5426</v>
      </c>
      <c r="BH33" s="237">
        <f>IFERROR((BG33/BG34),"")</f>
        <v>5.3027119472269728E-2</v>
      </c>
      <c r="BI33" s="54">
        <f>AR33+BD33</f>
        <v>33335</v>
      </c>
      <c r="BJ33" s="237">
        <f t="shared" ref="BJ33" si="112">IFERROR((BI33/BI34),"")</f>
        <v>0.26235430226426676</v>
      </c>
      <c r="BK33" s="239">
        <f t="shared" ref="BK33" si="113">IFERROR(BJ33/BH33,0)</f>
        <v>4.9475495722799661</v>
      </c>
      <c r="BL33" s="240" t="s">
        <v>215</v>
      </c>
      <c r="BM33" s="242" t="s">
        <v>216</v>
      </c>
      <c r="BN33" s="72"/>
      <c r="BO33" s="184">
        <v>13835</v>
      </c>
      <c r="BP33" s="182" t="s">
        <v>120</v>
      </c>
      <c r="BQ33" s="229"/>
      <c r="BR33" s="26"/>
      <c r="BS33" s="34">
        <f t="shared" si="0"/>
        <v>2799</v>
      </c>
      <c r="BT33" s="237">
        <f>IFERROR((BS33/BS34),"")</f>
        <v>5.3105908245740525E-2</v>
      </c>
      <c r="BU33" s="199">
        <v>9814</v>
      </c>
      <c r="BV33" s="215">
        <f t="shared" ref="BV33" si="114">IFERROR((BU33/BU34),"")</f>
        <v>0.29625381109065113</v>
      </c>
      <c r="BW33" s="217">
        <f t="shared" ref="BW33" si="115">IFERROR(BV33/BT33,0)</f>
        <v>5.578547112305773</v>
      </c>
      <c r="BX33" s="200">
        <f>W33</f>
        <v>8225</v>
      </c>
      <c r="BY33" s="215">
        <f>IFERROR((BX33/BX34),"")</f>
        <v>5.3053905347962664E-2</v>
      </c>
      <c r="BZ33" s="392">
        <f>BI33+BU33</f>
        <v>43149</v>
      </c>
      <c r="CA33" s="215">
        <f t="shared" ref="CA33" si="116">IFERROR((BZ33/BZ34),"")</f>
        <v>0.26936474642295305</v>
      </c>
      <c r="CB33" s="217">
        <f t="shared" ref="CB33" si="117">IFERROR(CA33/BY33,0)</f>
        <v>5.0771897875619256</v>
      </c>
      <c r="CC33" s="218" t="s">
        <v>217</v>
      </c>
      <c r="CD33" s="220" t="s">
        <v>218</v>
      </c>
      <c r="CE33" s="72"/>
      <c r="CF33" s="201">
        <v>7906</v>
      </c>
      <c r="CG33" s="209" t="s">
        <v>125</v>
      </c>
      <c r="CH33" s="229"/>
    </row>
    <row r="34" spans="1:86" s="4" customFormat="1" ht="216.75" customHeight="1">
      <c r="A34" s="288"/>
      <c r="B34" s="245"/>
      <c r="C34" s="247"/>
      <c r="D34" s="249"/>
      <c r="E34" s="171" t="s">
        <v>219</v>
      </c>
      <c r="F34" s="251"/>
      <c r="G34" s="116" t="s">
        <v>220</v>
      </c>
      <c r="H34" s="139">
        <v>0</v>
      </c>
      <c r="I34" s="140">
        <v>46512</v>
      </c>
      <c r="J34" s="140">
        <v>55813</v>
      </c>
      <c r="K34" s="140">
        <v>52706</v>
      </c>
      <c r="L34" s="141"/>
      <c r="M34" s="140">
        <v>46512</v>
      </c>
      <c r="N34" s="140">
        <v>55813</v>
      </c>
      <c r="O34" s="140">
        <v>52706</v>
      </c>
      <c r="P34" s="142">
        <f t="shared" si="17"/>
        <v>0</v>
      </c>
      <c r="Q34" s="143">
        <f t="shared" si="18"/>
        <v>46512</v>
      </c>
      <c r="R34" s="143">
        <f t="shared" si="19"/>
        <v>102325</v>
      </c>
      <c r="S34" s="144">
        <f t="shared" si="20"/>
        <v>155031</v>
      </c>
      <c r="T34" s="141"/>
      <c r="U34" s="145">
        <f>H34+M34</f>
        <v>46512</v>
      </c>
      <c r="V34" s="145">
        <f t="shared" si="102"/>
        <v>102325</v>
      </c>
      <c r="W34" s="146">
        <f t="shared" si="102"/>
        <v>155031</v>
      </c>
      <c r="X34" s="147">
        <f t="shared" si="22"/>
        <v>0</v>
      </c>
      <c r="Y34" s="253"/>
      <c r="Z34" s="148">
        <v>13463</v>
      </c>
      <c r="AA34" s="255"/>
      <c r="AB34" s="224"/>
      <c r="AC34" s="257"/>
      <c r="AD34" s="232"/>
      <c r="AE34" s="163" t="s">
        <v>221</v>
      </c>
      <c r="AF34" s="75" t="s">
        <v>222</v>
      </c>
      <c r="AG34" s="75"/>
      <c r="AH34" s="259">
        <f>[1]Seguimiento!AF34</f>
        <v>0</v>
      </c>
      <c r="AI34" s="261"/>
      <c r="AK34" s="147">
        <f t="shared" si="31"/>
        <v>46512</v>
      </c>
      <c r="AL34" s="223"/>
      <c r="AM34" s="148">
        <v>58492</v>
      </c>
      <c r="AN34" s="223"/>
      <c r="AO34" s="224"/>
      <c r="AP34" s="151">
        <f>U34</f>
        <v>46512</v>
      </c>
      <c r="AQ34" s="223"/>
      <c r="AR34" s="166">
        <f>Z34+AM34</f>
        <v>71955</v>
      </c>
      <c r="AS34" s="223"/>
      <c r="AT34" s="224"/>
      <c r="AU34" s="226"/>
      <c r="AV34" s="228"/>
      <c r="AW34" s="74"/>
      <c r="AX34" s="158">
        <v>58341</v>
      </c>
      <c r="AY34" s="159" t="s">
        <v>189</v>
      </c>
      <c r="AZ34" s="230"/>
      <c r="BB34" s="36">
        <f t="shared" si="26"/>
        <v>55813</v>
      </c>
      <c r="BC34" s="238"/>
      <c r="BD34" s="37">
        <v>55106</v>
      </c>
      <c r="BE34" s="238"/>
      <c r="BF34" s="239"/>
      <c r="BG34" s="55">
        <f t="shared" si="111"/>
        <v>102325</v>
      </c>
      <c r="BH34" s="238"/>
      <c r="BI34" s="56">
        <f>AR34+BD34</f>
        <v>127061</v>
      </c>
      <c r="BJ34" s="238"/>
      <c r="BK34" s="239"/>
      <c r="BL34" s="241"/>
      <c r="BM34" s="243"/>
      <c r="BN34" s="74"/>
      <c r="BO34" s="183">
        <v>54961</v>
      </c>
      <c r="BP34" s="183" t="s">
        <v>120</v>
      </c>
      <c r="BQ34" s="230"/>
      <c r="BR34" s="26"/>
      <c r="BS34" s="36">
        <f t="shared" si="0"/>
        <v>52706</v>
      </c>
      <c r="BT34" s="238"/>
      <c r="BU34" s="196">
        <v>33127</v>
      </c>
      <c r="BV34" s="216"/>
      <c r="BW34" s="217"/>
      <c r="BX34" s="197">
        <f>W34</f>
        <v>155031</v>
      </c>
      <c r="BY34" s="216"/>
      <c r="BZ34" s="391">
        <f>BI34+BU34</f>
        <v>160188</v>
      </c>
      <c r="CA34" s="216"/>
      <c r="CB34" s="217"/>
      <c r="CC34" s="219"/>
      <c r="CD34" s="221"/>
      <c r="CE34" s="74"/>
      <c r="CF34" s="198">
        <v>28114</v>
      </c>
      <c r="CG34" s="209" t="s">
        <v>125</v>
      </c>
      <c r="CH34" s="230"/>
    </row>
    <row r="35" spans="1:86" s="4" customFormat="1" ht="132.75" customHeight="1">
      <c r="A35" s="288"/>
      <c r="B35" s="244">
        <v>12</v>
      </c>
      <c r="C35" s="246" t="s">
        <v>223</v>
      </c>
      <c r="D35" s="248" t="s">
        <v>224</v>
      </c>
      <c r="E35" s="170" t="s">
        <v>225</v>
      </c>
      <c r="F35" s="250" t="s">
        <v>60</v>
      </c>
      <c r="G35" s="115" t="s">
        <v>226</v>
      </c>
      <c r="H35" s="129">
        <v>0</v>
      </c>
      <c r="I35" s="130">
        <v>44046</v>
      </c>
      <c r="J35" s="130">
        <v>52853</v>
      </c>
      <c r="K35" s="130">
        <v>49907</v>
      </c>
      <c r="L35" s="131"/>
      <c r="M35" s="130">
        <v>44046</v>
      </c>
      <c r="N35" s="130">
        <v>52853</v>
      </c>
      <c r="O35" s="130">
        <v>49907</v>
      </c>
      <c r="P35" s="132">
        <f t="shared" si="17"/>
        <v>0</v>
      </c>
      <c r="Q35" s="133">
        <f t="shared" si="18"/>
        <v>44046</v>
      </c>
      <c r="R35" s="133">
        <f t="shared" si="19"/>
        <v>96899</v>
      </c>
      <c r="S35" s="134">
        <f t="shared" si="20"/>
        <v>146806</v>
      </c>
      <c r="T35" s="131"/>
      <c r="U35" s="135">
        <f>H35+M35</f>
        <v>44046</v>
      </c>
      <c r="V35" s="135">
        <f t="shared" si="102"/>
        <v>96899</v>
      </c>
      <c r="W35" s="136">
        <f t="shared" si="102"/>
        <v>146806</v>
      </c>
      <c r="X35" s="137">
        <f t="shared" si="22"/>
        <v>0</v>
      </c>
      <c r="Y35" s="252" t="str">
        <f>IFERROR((X35/X36),"")</f>
        <v/>
      </c>
      <c r="Z35" s="138">
        <v>9752</v>
      </c>
      <c r="AA35" s="254">
        <f t="shared" ref="AA35" si="118">IFERROR((Z35/Z36),"")</f>
        <v>0.72435564138750652</v>
      </c>
      <c r="AB35" s="224">
        <f t="shared" ref="AB35" si="119">IFERROR(AA35/Y35,0)</f>
        <v>0</v>
      </c>
      <c r="AC35" s="256" t="s">
        <v>114</v>
      </c>
      <c r="AD35" s="231" t="s">
        <v>115</v>
      </c>
      <c r="AE35" s="68" t="s">
        <v>221</v>
      </c>
      <c r="AF35" s="70" t="s">
        <v>227</v>
      </c>
      <c r="AG35" s="70"/>
      <c r="AH35" s="233" t="str">
        <f>[1]Seguimiento!AF35</f>
        <v>No se programaron metas de exámenes presentados para el primer trimestre del año.</v>
      </c>
      <c r="AI35" s="235" t="s">
        <v>228</v>
      </c>
      <c r="AK35" s="137">
        <f t="shared" si="31"/>
        <v>44046</v>
      </c>
      <c r="AL35" s="222">
        <f>IFERROR((AK35/AK36),"")</f>
        <v>0.94698142414860687</v>
      </c>
      <c r="AM35" s="138">
        <v>42742</v>
      </c>
      <c r="AN35" s="222">
        <f t="shared" ref="AN35" si="120">IFERROR((AM35/AM36),"")</f>
        <v>0.73073240785064619</v>
      </c>
      <c r="AO35" s="224">
        <f t="shared" ref="AO35" si="121">IFERROR(AN35/AL35,0)</f>
        <v>0.77164386672908447</v>
      </c>
      <c r="AP35" s="150">
        <f>U35</f>
        <v>44046</v>
      </c>
      <c r="AQ35" s="222">
        <f>IFERROR((AP35/AP36),"")</f>
        <v>0.94698142414860687</v>
      </c>
      <c r="AR35" s="165">
        <f>Z35+AM35</f>
        <v>52494</v>
      </c>
      <c r="AS35" s="222">
        <f t="shared" ref="AS35" si="122">IFERROR((AR35/AR36),"")</f>
        <v>0.72953929539295392</v>
      </c>
      <c r="AT35" s="224">
        <f t="shared" ref="AT35" si="123">IFERROR(AS35/AQ35,0)</f>
        <v>0.77038395557637629</v>
      </c>
      <c r="AU35" s="225" t="s">
        <v>213</v>
      </c>
      <c r="AV35" s="227" t="s">
        <v>214</v>
      </c>
      <c r="AW35" s="68"/>
      <c r="AX35" s="160">
        <v>42633</v>
      </c>
      <c r="AY35" s="157" t="s">
        <v>180</v>
      </c>
      <c r="AZ35" s="229"/>
      <c r="BB35" s="34">
        <f t="shared" si="26"/>
        <v>52853</v>
      </c>
      <c r="BC35" s="237">
        <f>IFERROR((BB35/BB36),"")</f>
        <v>0.94696576066507798</v>
      </c>
      <c r="BD35" s="35">
        <v>41232</v>
      </c>
      <c r="BE35" s="237">
        <f t="shared" ref="BE35" si="124">IFERROR((BD35/BD36),"")</f>
        <v>0.74823068268428117</v>
      </c>
      <c r="BF35" s="239">
        <f t="shared" ref="BF35" si="125">IFERROR(BE35/BC35,0)</f>
        <v>0.79013488529804909</v>
      </c>
      <c r="BG35" s="53">
        <f t="shared" si="111"/>
        <v>96899</v>
      </c>
      <c r="BH35" s="237">
        <f>IFERROR((BG35/BG36),"")</f>
        <v>0.94697288052773032</v>
      </c>
      <c r="BI35" s="54">
        <f>AR35+BD35</f>
        <v>93726</v>
      </c>
      <c r="BJ35" s="237">
        <f t="shared" ref="BJ35" si="126">IFERROR((BI35/BI36),"")</f>
        <v>0.73764569773573319</v>
      </c>
      <c r="BK35" s="239">
        <f t="shared" ref="BK35" si="127">IFERROR(BJ35/BH35,0)</f>
        <v>0.77895123810162015</v>
      </c>
      <c r="BL35" s="240" t="s">
        <v>215</v>
      </c>
      <c r="BM35" s="242" t="s">
        <v>216</v>
      </c>
      <c r="BN35" s="68"/>
      <c r="BO35" s="178">
        <v>41126</v>
      </c>
      <c r="BP35" s="182" t="s">
        <v>120</v>
      </c>
      <c r="BQ35" s="229"/>
      <c r="BR35" s="26"/>
      <c r="BS35" s="34">
        <f t="shared" si="0"/>
        <v>49907</v>
      </c>
      <c r="BT35" s="237">
        <f>IFERROR((BS35/BS36),"")</f>
        <v>0.94689409175425943</v>
      </c>
      <c r="BU35" s="199">
        <v>23313</v>
      </c>
      <c r="BV35" s="215">
        <f t="shared" ref="BV35" si="128">IFERROR((BU35/BU36),"")</f>
        <v>0.70374618890934892</v>
      </c>
      <c r="BW35" s="217">
        <f t="shared" ref="BW35" si="129">IFERROR(BV35/BT35,0)</f>
        <v>0.74321531313555511</v>
      </c>
      <c r="BX35" s="200">
        <f>W35</f>
        <v>146806</v>
      </c>
      <c r="BY35" s="215">
        <f>IFERROR((BX35/BX36),"")</f>
        <v>0.94694609465203738</v>
      </c>
      <c r="BZ35" s="392">
        <f>BI35+BU35</f>
        <v>117039</v>
      </c>
      <c r="CA35" s="215">
        <f t="shared" ref="CA35" si="130">IFERROR((BZ35/BZ36),"")</f>
        <v>0.73063525357704695</v>
      </c>
      <c r="CB35" s="217">
        <f t="shared" ref="CB35" si="131">IFERROR(CA35/BY35,0)</f>
        <v>0.7715700584261076</v>
      </c>
      <c r="CC35" s="218" t="s">
        <v>229</v>
      </c>
      <c r="CD35" s="220" t="s">
        <v>218</v>
      </c>
      <c r="CE35" s="68"/>
      <c r="CF35" s="201">
        <v>20208</v>
      </c>
      <c r="CG35" s="209" t="s">
        <v>125</v>
      </c>
      <c r="CH35" s="229"/>
    </row>
    <row r="36" spans="1:86" s="4" customFormat="1" ht="230.25" customHeight="1">
      <c r="A36" s="289"/>
      <c r="B36" s="245"/>
      <c r="C36" s="247"/>
      <c r="D36" s="249"/>
      <c r="E36" s="171" t="s">
        <v>230</v>
      </c>
      <c r="F36" s="251"/>
      <c r="G36" s="116" t="s">
        <v>220</v>
      </c>
      <c r="H36" s="139">
        <v>0</v>
      </c>
      <c r="I36" s="140">
        <v>46512</v>
      </c>
      <c r="J36" s="140">
        <v>55813</v>
      </c>
      <c r="K36" s="140">
        <v>52706</v>
      </c>
      <c r="L36" s="141"/>
      <c r="M36" s="140">
        <v>46512</v>
      </c>
      <c r="N36" s="140">
        <v>55813</v>
      </c>
      <c r="O36" s="140">
        <v>52706</v>
      </c>
      <c r="P36" s="142">
        <f t="shared" si="17"/>
        <v>0</v>
      </c>
      <c r="Q36" s="143">
        <f t="shared" si="18"/>
        <v>46512</v>
      </c>
      <c r="R36" s="143">
        <f t="shared" si="19"/>
        <v>102325</v>
      </c>
      <c r="S36" s="144">
        <f t="shared" si="20"/>
        <v>155031</v>
      </c>
      <c r="T36" s="141"/>
      <c r="U36" s="145">
        <f>H36+M36</f>
        <v>46512</v>
      </c>
      <c r="V36" s="145">
        <f t="shared" si="102"/>
        <v>102325</v>
      </c>
      <c r="W36" s="146">
        <f t="shared" si="102"/>
        <v>155031</v>
      </c>
      <c r="X36" s="147">
        <f t="shared" si="22"/>
        <v>0</v>
      </c>
      <c r="Y36" s="253"/>
      <c r="Z36" s="148">
        <v>13463</v>
      </c>
      <c r="AA36" s="255"/>
      <c r="AB36" s="224"/>
      <c r="AC36" s="257"/>
      <c r="AD36" s="232"/>
      <c r="AE36" s="74" t="s">
        <v>221</v>
      </c>
      <c r="AF36" s="75" t="s">
        <v>222</v>
      </c>
      <c r="AG36" s="75"/>
      <c r="AH36" s="234">
        <f>[1]Seguimiento!AF36</f>
        <v>0</v>
      </c>
      <c r="AI36" s="236"/>
      <c r="AK36" s="36">
        <f t="shared" si="31"/>
        <v>46512</v>
      </c>
      <c r="AL36" s="223"/>
      <c r="AM36" s="148">
        <v>58492</v>
      </c>
      <c r="AN36" s="223"/>
      <c r="AO36" s="224"/>
      <c r="AP36" s="151">
        <f>U36</f>
        <v>46512</v>
      </c>
      <c r="AQ36" s="223"/>
      <c r="AR36" s="166">
        <f>Z36+AM36</f>
        <v>71955</v>
      </c>
      <c r="AS36" s="223"/>
      <c r="AT36" s="224"/>
      <c r="AU36" s="226"/>
      <c r="AV36" s="228"/>
      <c r="AW36" s="74"/>
      <c r="AX36" s="158">
        <v>58341</v>
      </c>
      <c r="AY36" s="159" t="s">
        <v>189</v>
      </c>
      <c r="AZ36" s="230"/>
      <c r="BB36" s="36">
        <f t="shared" si="26"/>
        <v>55813</v>
      </c>
      <c r="BC36" s="238"/>
      <c r="BD36" s="37">
        <v>55106</v>
      </c>
      <c r="BE36" s="238"/>
      <c r="BF36" s="239"/>
      <c r="BG36" s="55">
        <f t="shared" si="111"/>
        <v>102325</v>
      </c>
      <c r="BH36" s="238"/>
      <c r="BI36" s="56">
        <f>AR36+BD36</f>
        <v>127061</v>
      </c>
      <c r="BJ36" s="238"/>
      <c r="BK36" s="239"/>
      <c r="BL36" s="241"/>
      <c r="BM36" s="243"/>
      <c r="BN36" s="74"/>
      <c r="BO36" s="183">
        <v>54961</v>
      </c>
      <c r="BP36" s="183" t="s">
        <v>120</v>
      </c>
      <c r="BQ36" s="230"/>
      <c r="BR36" s="26"/>
      <c r="BS36" s="36">
        <f t="shared" si="0"/>
        <v>52706</v>
      </c>
      <c r="BT36" s="238"/>
      <c r="BU36" s="196">
        <v>33127</v>
      </c>
      <c r="BV36" s="216"/>
      <c r="BW36" s="217"/>
      <c r="BX36" s="197">
        <f>W36</f>
        <v>155031</v>
      </c>
      <c r="BY36" s="216"/>
      <c r="BZ36" s="391">
        <f>BI36+BU36</f>
        <v>160188</v>
      </c>
      <c r="CA36" s="216"/>
      <c r="CB36" s="217"/>
      <c r="CC36" s="219"/>
      <c r="CD36" s="221"/>
      <c r="CE36" s="74"/>
      <c r="CF36" s="198">
        <v>28114</v>
      </c>
      <c r="CG36" s="209" t="s">
        <v>125</v>
      </c>
      <c r="CH36" s="230"/>
    </row>
    <row r="37" spans="1:86" s="4" customFormat="1" ht="57.75" customHeight="1">
      <c r="A37" s="83"/>
      <c r="B37" s="87"/>
      <c r="C37" s="84"/>
      <c r="D37" s="84"/>
      <c r="E37" s="84"/>
      <c r="F37" s="85"/>
      <c r="G37" s="85"/>
      <c r="H37" s="86">
        <f>H33+H35</f>
        <v>0</v>
      </c>
      <c r="I37" s="86">
        <f t="shared" ref="I37:Z37" si="132">I33+I35</f>
        <v>46512</v>
      </c>
      <c r="J37" s="86">
        <f t="shared" si="132"/>
        <v>55813</v>
      </c>
      <c r="K37" s="86">
        <f t="shared" si="132"/>
        <v>52706</v>
      </c>
      <c r="L37" s="86">
        <f t="shared" si="132"/>
        <v>0</v>
      </c>
      <c r="M37" s="86">
        <f t="shared" si="132"/>
        <v>46512</v>
      </c>
      <c r="N37" s="86">
        <f t="shared" si="132"/>
        <v>55813</v>
      </c>
      <c r="O37" s="86">
        <f t="shared" si="132"/>
        <v>52706</v>
      </c>
      <c r="P37" s="86">
        <f t="shared" si="132"/>
        <v>0</v>
      </c>
      <c r="Q37" s="86">
        <f t="shared" si="132"/>
        <v>46512</v>
      </c>
      <c r="R37" s="86">
        <f t="shared" si="132"/>
        <v>102325</v>
      </c>
      <c r="S37" s="86">
        <f t="shared" si="132"/>
        <v>155031</v>
      </c>
      <c r="T37" s="86">
        <f t="shared" si="132"/>
        <v>0</v>
      </c>
      <c r="U37" s="86">
        <f t="shared" si="132"/>
        <v>46512</v>
      </c>
      <c r="V37" s="86">
        <f t="shared" si="132"/>
        <v>102325</v>
      </c>
      <c r="W37" s="86">
        <f t="shared" si="132"/>
        <v>155031</v>
      </c>
      <c r="X37" s="86">
        <f t="shared" si="132"/>
        <v>0</v>
      </c>
      <c r="Y37" s="86"/>
      <c r="Z37" s="86">
        <f t="shared" si="132"/>
        <v>13463</v>
      </c>
      <c r="AA37" s="88"/>
      <c r="AB37" s="89"/>
      <c r="AC37" s="90"/>
      <c r="AD37" s="90"/>
      <c r="AE37" s="91"/>
      <c r="AF37" s="91"/>
      <c r="AG37" s="91"/>
      <c r="AH37" s="91"/>
      <c r="AI37" s="92"/>
      <c r="AK37" s="86">
        <f t="shared" ref="AK37:AT37" si="133">AK33+AK35</f>
        <v>46512</v>
      </c>
      <c r="AL37" s="86">
        <f t="shared" si="133"/>
        <v>1</v>
      </c>
      <c r="AM37" s="86">
        <f t="shared" si="133"/>
        <v>58492</v>
      </c>
      <c r="AN37" s="86">
        <f t="shared" si="133"/>
        <v>1</v>
      </c>
      <c r="AO37" s="86">
        <f t="shared" si="133"/>
        <v>5.8503844369037559</v>
      </c>
      <c r="AP37" s="86">
        <f t="shared" si="133"/>
        <v>46512</v>
      </c>
      <c r="AQ37" s="86">
        <f t="shared" si="133"/>
        <v>1</v>
      </c>
      <c r="AR37" s="86">
        <f t="shared" si="133"/>
        <v>71955</v>
      </c>
      <c r="AS37" s="86">
        <f t="shared" si="133"/>
        <v>1</v>
      </c>
      <c r="AT37" s="86">
        <f t="shared" si="133"/>
        <v>5.8716281942961359</v>
      </c>
      <c r="AU37" s="92"/>
      <c r="AV37" s="92"/>
      <c r="AW37" s="91"/>
      <c r="AX37" s="91"/>
      <c r="AY37" s="91"/>
      <c r="AZ37" s="92"/>
      <c r="BB37" s="86"/>
      <c r="BC37" s="93"/>
      <c r="BD37" s="86"/>
      <c r="BE37" s="93"/>
      <c r="BF37" s="89"/>
      <c r="BG37" s="86"/>
      <c r="BH37" s="93"/>
      <c r="BI37" s="86"/>
      <c r="BJ37" s="93"/>
      <c r="BK37" s="89"/>
      <c r="BL37" s="94"/>
      <c r="BM37" s="94"/>
      <c r="BN37" s="91"/>
      <c r="BO37" s="91"/>
      <c r="BP37" s="91"/>
      <c r="BQ37" s="92"/>
      <c r="BR37" s="26"/>
      <c r="BS37" s="86"/>
      <c r="BT37" s="93"/>
      <c r="BU37" s="202">
        <f>BU33+BU35</f>
        <v>33127</v>
      </c>
      <c r="BV37" s="203"/>
      <c r="BW37" s="204"/>
      <c r="BX37" s="202"/>
      <c r="BY37" s="203"/>
      <c r="BZ37" s="202"/>
      <c r="CA37" s="203"/>
      <c r="CB37" s="204"/>
      <c r="CC37" s="92"/>
      <c r="CD37" s="92"/>
      <c r="CE37" s="91"/>
      <c r="CF37" s="208"/>
      <c r="CG37" s="91"/>
      <c r="CH37" s="92"/>
    </row>
    <row r="38" spans="1:86" s="4" customFormat="1" ht="198.75" customHeight="1">
      <c r="A38" s="83"/>
      <c r="B38" s="211" t="s">
        <v>231</v>
      </c>
      <c r="C38" s="211"/>
      <c r="D38" s="97"/>
      <c r="E38" s="100" t="s">
        <v>232</v>
      </c>
      <c r="F38" s="112"/>
      <c r="G38" s="112"/>
      <c r="I38" s="99"/>
      <c r="J38" s="99"/>
      <c r="K38" s="99"/>
      <c r="L38" s="86"/>
      <c r="M38" s="86"/>
      <c r="N38" s="86"/>
      <c r="O38" s="86"/>
      <c r="P38" s="86"/>
      <c r="Q38" s="86"/>
      <c r="R38" s="86"/>
      <c r="S38" s="86"/>
      <c r="T38" s="86"/>
      <c r="U38" s="86"/>
      <c r="V38" s="86"/>
      <c r="W38" s="86"/>
      <c r="X38" s="86"/>
      <c r="Y38" s="88"/>
      <c r="Z38" s="86"/>
      <c r="AA38" s="88"/>
      <c r="AB38" s="89"/>
      <c r="AC38" s="90"/>
      <c r="AD38" s="90"/>
      <c r="AE38" s="91"/>
      <c r="AF38" s="91"/>
      <c r="AG38" s="91"/>
      <c r="AH38" s="91"/>
      <c r="AI38" s="92"/>
      <c r="AK38" s="86"/>
      <c r="AL38" s="93"/>
      <c r="AM38" s="86"/>
      <c r="AN38" s="93"/>
      <c r="AO38" s="89"/>
      <c r="AP38" s="86"/>
      <c r="AQ38" s="93"/>
      <c r="AR38" s="86"/>
      <c r="AS38" s="93"/>
      <c r="AT38" s="89"/>
      <c r="AU38" s="92"/>
      <c r="AV38" s="92"/>
      <c r="AW38" s="91"/>
      <c r="AX38" s="91"/>
      <c r="AY38" s="91"/>
      <c r="AZ38" s="92"/>
      <c r="BB38" s="86"/>
      <c r="BC38" s="93"/>
      <c r="BD38" s="86"/>
      <c r="BE38" s="93"/>
      <c r="BF38" s="89"/>
      <c r="BG38" s="86"/>
      <c r="BH38" s="93"/>
      <c r="BI38" s="86"/>
      <c r="BJ38" s="93"/>
      <c r="BK38" s="89"/>
      <c r="BL38" s="94"/>
      <c r="BM38" s="94"/>
      <c r="BN38" s="91"/>
      <c r="BO38" s="91"/>
      <c r="BP38" s="91"/>
      <c r="BQ38" s="92"/>
      <c r="BR38" s="26"/>
      <c r="BS38" s="86"/>
      <c r="BT38" s="93"/>
      <c r="BU38" s="202"/>
      <c r="BV38" s="203"/>
      <c r="BW38" s="204"/>
      <c r="BX38" s="202"/>
      <c r="BY38" s="203"/>
      <c r="BZ38" s="202"/>
      <c r="CA38" s="203"/>
      <c r="CB38" s="204"/>
      <c r="CC38" s="92"/>
      <c r="CD38" s="92"/>
      <c r="CE38" s="91"/>
      <c r="CF38" s="208"/>
      <c r="CG38" s="91"/>
      <c r="CH38" s="92"/>
    </row>
    <row r="39" spans="1:86" s="4" customFormat="1" ht="132.75" customHeight="1">
      <c r="A39" s="102"/>
      <c r="B39" s="103"/>
      <c r="C39" s="97"/>
      <c r="D39" s="97"/>
      <c r="E39" s="119" t="s">
        <v>233</v>
      </c>
      <c r="F39" s="98"/>
      <c r="G39" s="98"/>
      <c r="H39" s="101" t="b">
        <f>H34=H36</f>
        <v>1</v>
      </c>
      <c r="I39" s="101" t="b">
        <f t="shared" ref="I39:K39" si="134">I34=I36</f>
        <v>1</v>
      </c>
      <c r="J39" s="101" t="b">
        <f t="shared" si="134"/>
        <v>1</v>
      </c>
      <c r="K39" s="101" t="b">
        <f t="shared" si="134"/>
        <v>1</v>
      </c>
      <c r="L39" s="86"/>
      <c r="M39" s="101" t="b">
        <f t="shared" ref="M39:Z39" si="135">M34=M36</f>
        <v>1</v>
      </c>
      <c r="N39" s="101" t="b">
        <f t="shared" si="135"/>
        <v>1</v>
      </c>
      <c r="O39" s="101" t="b">
        <f t="shared" si="135"/>
        <v>1</v>
      </c>
      <c r="P39" s="101" t="b">
        <f t="shared" si="135"/>
        <v>1</v>
      </c>
      <c r="Q39" s="101" t="b">
        <f t="shared" si="135"/>
        <v>1</v>
      </c>
      <c r="R39" s="101" t="b">
        <f t="shared" si="135"/>
        <v>1</v>
      </c>
      <c r="S39" s="101" t="b">
        <f t="shared" si="135"/>
        <v>1</v>
      </c>
      <c r="T39" s="86"/>
      <c r="U39" s="101" t="b">
        <f t="shared" si="135"/>
        <v>1</v>
      </c>
      <c r="V39" s="101" t="b">
        <f t="shared" si="135"/>
        <v>1</v>
      </c>
      <c r="W39" s="101" t="b">
        <f t="shared" si="135"/>
        <v>1</v>
      </c>
      <c r="X39" s="101" t="b">
        <f t="shared" si="135"/>
        <v>1</v>
      </c>
      <c r="Y39" s="104"/>
      <c r="Z39" s="101" t="b">
        <f t="shared" si="135"/>
        <v>1</v>
      </c>
      <c r="AA39" s="104"/>
      <c r="AB39" s="105"/>
      <c r="AC39" s="106"/>
      <c r="AD39" s="106"/>
      <c r="AE39" s="86"/>
      <c r="AF39" s="86"/>
      <c r="AG39" s="86"/>
      <c r="AH39" s="86"/>
      <c r="AI39" s="107"/>
      <c r="AK39" s="101" t="b">
        <f t="shared" ref="AK39" si="136">AK34=AK36</f>
        <v>1</v>
      </c>
      <c r="AL39" s="108"/>
      <c r="AM39" s="101" t="b">
        <f t="shared" ref="AM39" si="137">AM34=AM36</f>
        <v>1</v>
      </c>
      <c r="AN39" s="108"/>
      <c r="AO39" s="105"/>
      <c r="AP39" s="101" t="b">
        <f t="shared" ref="AP39" si="138">AP34=AP36</f>
        <v>1</v>
      </c>
      <c r="AQ39" s="108"/>
      <c r="AR39" s="101" t="b">
        <f t="shared" ref="AR39" si="139">AR34=AR36</f>
        <v>1</v>
      </c>
      <c r="AS39" s="108"/>
      <c r="AT39" s="105"/>
      <c r="AU39" s="107"/>
      <c r="AV39" s="107"/>
      <c r="AW39" s="86"/>
      <c r="AX39" s="86"/>
      <c r="AY39" s="86"/>
      <c r="AZ39" s="107"/>
      <c r="BB39" s="101" t="b">
        <f t="shared" ref="BB39:BD39" si="140">BB34=BB36</f>
        <v>1</v>
      </c>
      <c r="BC39" s="108"/>
      <c r="BD39" s="101" t="b">
        <f t="shared" si="140"/>
        <v>1</v>
      </c>
      <c r="BE39" s="108"/>
      <c r="BF39" s="105"/>
      <c r="BG39" s="101" t="b">
        <f t="shared" ref="BG39" si="141">BG34=BG36</f>
        <v>1</v>
      </c>
      <c r="BH39" s="108"/>
      <c r="BI39" s="86"/>
      <c r="BJ39" s="108"/>
      <c r="BK39" s="105"/>
      <c r="BL39" s="109"/>
      <c r="BM39" s="109"/>
      <c r="BN39" s="86"/>
      <c r="BO39" s="86"/>
      <c r="BP39" s="86"/>
      <c r="BQ39" s="107"/>
      <c r="BR39" s="26"/>
      <c r="BS39" s="101" t="b">
        <f t="shared" ref="BS39" si="142">BS34=BS36</f>
        <v>1</v>
      </c>
      <c r="BT39" s="108"/>
      <c r="BU39" s="202"/>
      <c r="BV39" s="205"/>
      <c r="BW39" s="206"/>
      <c r="BX39" s="207" t="b">
        <f t="shared" ref="BX39" si="143">BX34=BX36</f>
        <v>1</v>
      </c>
      <c r="BY39" s="205"/>
      <c r="BZ39" s="202"/>
      <c r="CA39" s="205"/>
      <c r="CB39" s="206"/>
      <c r="CC39" s="107"/>
      <c r="CD39" s="107"/>
      <c r="CE39" s="86"/>
      <c r="CF39" s="202"/>
      <c r="CG39" s="86"/>
      <c r="CH39" s="107"/>
    </row>
    <row r="40" spans="1:86" ht="80.25" customHeight="1">
      <c r="E40" s="5"/>
      <c r="S40" s="42"/>
      <c r="W40" s="42"/>
    </row>
    <row r="41" spans="1:86" ht="50.25">
      <c r="A41" s="212" t="s">
        <v>234</v>
      </c>
      <c r="B41" s="212"/>
      <c r="C41" s="212"/>
      <c r="D41" s="212"/>
      <c r="E41" s="212"/>
    </row>
    <row r="42" spans="1:86" ht="49.5"/>
  </sheetData>
  <sheetProtection formatCells="0" formatColumns="0" formatRows="0"/>
  <mergeCells count="441">
    <mergeCell ref="D10:D12"/>
    <mergeCell ref="E10:E12"/>
    <mergeCell ref="F10:F12"/>
    <mergeCell ref="G10:G12"/>
    <mergeCell ref="H10:O10"/>
    <mergeCell ref="P10:W10"/>
    <mergeCell ref="BX3:BZ6"/>
    <mergeCell ref="A6:F6"/>
    <mergeCell ref="A8:C8"/>
    <mergeCell ref="D8:E8"/>
    <mergeCell ref="P9:W9"/>
    <mergeCell ref="X9:AH9"/>
    <mergeCell ref="AI9:AI12"/>
    <mergeCell ref="A10:A12"/>
    <mergeCell ref="B10:B12"/>
    <mergeCell ref="C10:C12"/>
    <mergeCell ref="AW11:AW12"/>
    <mergeCell ref="AX11:AX12"/>
    <mergeCell ref="AY11:AY12"/>
    <mergeCell ref="AZ11:AZ12"/>
    <mergeCell ref="X10:AG11"/>
    <mergeCell ref="AK10:AZ10"/>
    <mergeCell ref="BB10:BQ10"/>
    <mergeCell ref="BS10:CH10"/>
    <mergeCell ref="H11:K11"/>
    <mergeCell ref="L11:O11"/>
    <mergeCell ref="P11:S11"/>
    <mergeCell ref="T11:W11"/>
    <mergeCell ref="AK11:AO11"/>
    <mergeCell ref="AP11:AT11"/>
    <mergeCell ref="CE11:CE12"/>
    <mergeCell ref="CF11:CF12"/>
    <mergeCell ref="CG11:CG12"/>
    <mergeCell ref="CH11:CH12"/>
    <mergeCell ref="A13:A14"/>
    <mergeCell ref="B13:B14"/>
    <mergeCell ref="C13:C14"/>
    <mergeCell ref="D13:D14"/>
    <mergeCell ref="F13:F14"/>
    <mergeCell ref="H13:J14"/>
    <mergeCell ref="BP11:BP12"/>
    <mergeCell ref="BQ11:BQ12"/>
    <mergeCell ref="BS11:BV11"/>
    <mergeCell ref="BX11:CB11"/>
    <mergeCell ref="CC11:CC12"/>
    <mergeCell ref="CD11:CD12"/>
    <mergeCell ref="BB11:BF11"/>
    <mergeCell ref="BG11:BK11"/>
    <mergeCell ref="BL11:BL12"/>
    <mergeCell ref="BM11:BM12"/>
    <mergeCell ref="BN11:BN12"/>
    <mergeCell ref="BO11:BO12"/>
    <mergeCell ref="AU11:AU12"/>
    <mergeCell ref="AV11:AV12"/>
    <mergeCell ref="CD13:CD14"/>
    <mergeCell ref="BV13:BV14"/>
    <mergeCell ref="BW13:BW14"/>
    <mergeCell ref="A15:A20"/>
    <mergeCell ref="B15:B16"/>
    <mergeCell ref="C15:C16"/>
    <mergeCell ref="D15:D16"/>
    <mergeCell ref="F15:F16"/>
    <mergeCell ref="H15:J16"/>
    <mergeCell ref="L15:N16"/>
    <mergeCell ref="P15:R16"/>
    <mergeCell ref="S15:S16"/>
    <mergeCell ref="B19:B20"/>
    <mergeCell ref="C19:C20"/>
    <mergeCell ref="D19:D20"/>
    <mergeCell ref="F19:F20"/>
    <mergeCell ref="H19:J20"/>
    <mergeCell ref="L19:N20"/>
    <mergeCell ref="P19:R20"/>
    <mergeCell ref="S19:S20"/>
    <mergeCell ref="B17:B18"/>
    <mergeCell ref="C17:C18"/>
    <mergeCell ref="D17:D18"/>
    <mergeCell ref="F17:F18"/>
    <mergeCell ref="H17:J18"/>
    <mergeCell ref="L17:N18"/>
    <mergeCell ref="BY13:BY14"/>
    <mergeCell ref="CA13:CA14"/>
    <mergeCell ref="CB13:CB14"/>
    <mergeCell ref="CC13:CC14"/>
    <mergeCell ref="L13:N14"/>
    <mergeCell ref="P13:R14"/>
    <mergeCell ref="S13:S14"/>
    <mergeCell ref="T13:V14"/>
    <mergeCell ref="W13:W14"/>
    <mergeCell ref="BT13:BT14"/>
    <mergeCell ref="BV15:BV16"/>
    <mergeCell ref="BW15:BW16"/>
    <mergeCell ref="BY15:BY16"/>
    <mergeCell ref="CB17:CB18"/>
    <mergeCell ref="CC17:CC18"/>
    <mergeCell ref="CD17:CD18"/>
    <mergeCell ref="P17:R18"/>
    <mergeCell ref="S17:S18"/>
    <mergeCell ref="T17:V18"/>
    <mergeCell ref="W17:W18"/>
    <mergeCell ref="BT17:BT18"/>
    <mergeCell ref="BW17:BW18"/>
    <mergeCell ref="T15:V16"/>
    <mergeCell ref="W15:W16"/>
    <mergeCell ref="BT15:BT16"/>
    <mergeCell ref="BY17:BY18"/>
    <mergeCell ref="CA15:CA16"/>
    <mergeCell ref="CA17:CA18"/>
    <mergeCell ref="BW19:BW20"/>
    <mergeCell ref="BY19:BY20"/>
    <mergeCell ref="CA19:CA20"/>
    <mergeCell ref="CB19:CB20"/>
    <mergeCell ref="CC19:CC20"/>
    <mergeCell ref="CD19:CD20"/>
    <mergeCell ref="CB15:CB16"/>
    <mergeCell ref="CC15:CC16"/>
    <mergeCell ref="CD15:CD16"/>
    <mergeCell ref="T19:V20"/>
    <mergeCell ref="W19:W20"/>
    <mergeCell ref="BT19:BT20"/>
    <mergeCell ref="BV19:BV20"/>
    <mergeCell ref="BV17:BV18"/>
    <mergeCell ref="AA21:AA22"/>
    <mergeCell ref="AB21:AB22"/>
    <mergeCell ref="AC21:AC22"/>
    <mergeCell ref="AD21:AD22"/>
    <mergeCell ref="AH21:AH22"/>
    <mergeCell ref="AI21:AI22"/>
    <mergeCell ref="A21:A26"/>
    <mergeCell ref="B21:B22"/>
    <mergeCell ref="C21:C22"/>
    <mergeCell ref="D21:D22"/>
    <mergeCell ref="F21:F22"/>
    <mergeCell ref="Y21:Y22"/>
    <mergeCell ref="P26:S26"/>
    <mergeCell ref="U26:W26"/>
    <mergeCell ref="AD25:AD26"/>
    <mergeCell ref="AC23:AC24"/>
    <mergeCell ref="AD23:AD24"/>
    <mergeCell ref="AH25:AH26"/>
    <mergeCell ref="AI25:AI26"/>
    <mergeCell ref="AZ21:AZ22"/>
    <mergeCell ref="BC21:BC22"/>
    <mergeCell ref="BE21:BE22"/>
    <mergeCell ref="BF21:BF22"/>
    <mergeCell ref="AL21:AL22"/>
    <mergeCell ref="AN21:AN22"/>
    <mergeCell ref="AO21:AO22"/>
    <mergeCell ref="AQ21:AQ22"/>
    <mergeCell ref="AS21:AS22"/>
    <mergeCell ref="AT21:AT22"/>
    <mergeCell ref="AO23:AO24"/>
    <mergeCell ref="AQ23:AQ24"/>
    <mergeCell ref="AS23:AS24"/>
    <mergeCell ref="AT23:AT24"/>
    <mergeCell ref="AU23:AU24"/>
    <mergeCell ref="AV23:AV24"/>
    <mergeCell ref="AH23:AH24"/>
    <mergeCell ref="AI23:AI24"/>
    <mergeCell ref="AL23:AL24"/>
    <mergeCell ref="AN23:AN24"/>
    <mergeCell ref="AL25:AL26"/>
    <mergeCell ref="AN25:AN26"/>
    <mergeCell ref="CC21:CC22"/>
    <mergeCell ref="CD21:CD22"/>
    <mergeCell ref="CH21:CH22"/>
    <mergeCell ref="B23:B24"/>
    <mergeCell ref="C23:C24"/>
    <mergeCell ref="D23:D24"/>
    <mergeCell ref="F23:F24"/>
    <mergeCell ref="Y23:Y24"/>
    <mergeCell ref="AA23:AA24"/>
    <mergeCell ref="AB23:AB24"/>
    <mergeCell ref="BT21:BT22"/>
    <mergeCell ref="BV21:BV22"/>
    <mergeCell ref="BW21:BW22"/>
    <mergeCell ref="BY21:BY22"/>
    <mergeCell ref="CA21:CA22"/>
    <mergeCell ref="CB21:CB22"/>
    <mergeCell ref="BH21:BH22"/>
    <mergeCell ref="BJ21:BJ22"/>
    <mergeCell ref="BK21:BK22"/>
    <mergeCell ref="BL21:BL22"/>
    <mergeCell ref="BM21:BM22"/>
    <mergeCell ref="BQ21:BQ22"/>
    <mergeCell ref="AU21:AU22"/>
    <mergeCell ref="AV21:AV22"/>
    <mergeCell ref="BM23:BM24"/>
    <mergeCell ref="BQ23:BQ24"/>
    <mergeCell ref="BT23:BT24"/>
    <mergeCell ref="BV23:BV24"/>
    <mergeCell ref="AZ23:AZ24"/>
    <mergeCell ref="BC23:BC24"/>
    <mergeCell ref="BE23:BE24"/>
    <mergeCell ref="BF23:BF24"/>
    <mergeCell ref="BH23:BH24"/>
    <mergeCell ref="BJ23:BJ24"/>
    <mergeCell ref="AO25:AO26"/>
    <mergeCell ref="CH23:CH24"/>
    <mergeCell ref="U24:W24"/>
    <mergeCell ref="B25:B26"/>
    <mergeCell ref="C25:C26"/>
    <mergeCell ref="D25:D26"/>
    <mergeCell ref="F25:F26"/>
    <mergeCell ref="Y25:Y26"/>
    <mergeCell ref="AA25:AA26"/>
    <mergeCell ref="AB25:AB26"/>
    <mergeCell ref="AC25:AC26"/>
    <mergeCell ref="BW23:BW24"/>
    <mergeCell ref="BY23:BY24"/>
    <mergeCell ref="CA23:CA24"/>
    <mergeCell ref="CB23:CB24"/>
    <mergeCell ref="CC23:CC24"/>
    <mergeCell ref="CD23:CD24"/>
    <mergeCell ref="BK23:BK24"/>
    <mergeCell ref="BL23:BL24"/>
    <mergeCell ref="BC25:BC26"/>
    <mergeCell ref="BE25:BE26"/>
    <mergeCell ref="BF25:BF26"/>
    <mergeCell ref="BH25:BH26"/>
    <mergeCell ref="BJ25:BJ26"/>
    <mergeCell ref="BK25:BK26"/>
    <mergeCell ref="AQ25:AQ26"/>
    <mergeCell ref="AS25:AS26"/>
    <mergeCell ref="AT25:AT26"/>
    <mergeCell ref="AU25:AU26"/>
    <mergeCell ref="AV25:AV26"/>
    <mergeCell ref="AZ25:AZ26"/>
    <mergeCell ref="BY25:BY26"/>
    <mergeCell ref="CA25:CA26"/>
    <mergeCell ref="CB25:CB26"/>
    <mergeCell ref="CC25:CC26"/>
    <mergeCell ref="CD25:CD26"/>
    <mergeCell ref="CH25:CH26"/>
    <mergeCell ref="BL25:BL26"/>
    <mergeCell ref="BM25:BM26"/>
    <mergeCell ref="BQ25:BQ26"/>
    <mergeCell ref="BT25:BT26"/>
    <mergeCell ref="BV25:BV26"/>
    <mergeCell ref="BW25:BW26"/>
    <mergeCell ref="A27:A36"/>
    <mergeCell ref="B27:B28"/>
    <mergeCell ref="C27:C28"/>
    <mergeCell ref="D27:D28"/>
    <mergeCell ref="F27:F28"/>
    <mergeCell ref="P27:S27"/>
    <mergeCell ref="B29:B30"/>
    <mergeCell ref="C29:C30"/>
    <mergeCell ref="D29:D30"/>
    <mergeCell ref="F29:F30"/>
    <mergeCell ref="BC27:BC28"/>
    <mergeCell ref="AH27:AH28"/>
    <mergeCell ref="AI27:AI28"/>
    <mergeCell ref="AL27:AL28"/>
    <mergeCell ref="AN27:AN28"/>
    <mergeCell ref="AO27:AO28"/>
    <mergeCell ref="AQ27:AQ28"/>
    <mergeCell ref="U27:W27"/>
    <mergeCell ref="Y27:Y28"/>
    <mergeCell ref="AA27:AA28"/>
    <mergeCell ref="AB27:AB28"/>
    <mergeCell ref="AC27:AC28"/>
    <mergeCell ref="AD27:AD28"/>
    <mergeCell ref="CA27:CA28"/>
    <mergeCell ref="CB27:CB28"/>
    <mergeCell ref="CC27:CC28"/>
    <mergeCell ref="CD27:CD28"/>
    <mergeCell ref="CH27:CH28"/>
    <mergeCell ref="P28:S28"/>
    <mergeCell ref="U28:W28"/>
    <mergeCell ref="BM27:BM28"/>
    <mergeCell ref="BQ27:BQ28"/>
    <mergeCell ref="BT27:BT28"/>
    <mergeCell ref="BV27:BV28"/>
    <mergeCell ref="BW27:BW28"/>
    <mergeCell ref="BY27:BY28"/>
    <mergeCell ref="BE27:BE28"/>
    <mergeCell ref="BF27:BF28"/>
    <mergeCell ref="BH27:BH28"/>
    <mergeCell ref="BJ27:BJ28"/>
    <mergeCell ref="BK27:BK28"/>
    <mergeCell ref="BL27:BL28"/>
    <mergeCell ref="AS27:AS28"/>
    <mergeCell ref="AT27:AT28"/>
    <mergeCell ref="AU27:AU28"/>
    <mergeCell ref="AV27:AV28"/>
    <mergeCell ref="AZ27:AZ28"/>
    <mergeCell ref="CH29:CH30"/>
    <mergeCell ref="B31:B32"/>
    <mergeCell ref="C31:C32"/>
    <mergeCell ref="D31:D32"/>
    <mergeCell ref="F31:F32"/>
    <mergeCell ref="P31:S32"/>
    <mergeCell ref="U31:W32"/>
    <mergeCell ref="BQ29:BQ30"/>
    <mergeCell ref="BT29:BT30"/>
    <mergeCell ref="BV29:BV30"/>
    <mergeCell ref="BW29:BW30"/>
    <mergeCell ref="BY29:BY30"/>
    <mergeCell ref="CA29:CA30"/>
    <mergeCell ref="BF29:BF30"/>
    <mergeCell ref="BH29:BH30"/>
    <mergeCell ref="BJ29:BJ30"/>
    <mergeCell ref="BK29:BK30"/>
    <mergeCell ref="BL29:BL30"/>
    <mergeCell ref="BM29:BM30"/>
    <mergeCell ref="AT29:AT30"/>
    <mergeCell ref="AU29:AU30"/>
    <mergeCell ref="AV29:AV30"/>
    <mergeCell ref="AZ29:AZ30"/>
    <mergeCell ref="BC29:BC30"/>
    <mergeCell ref="Y31:Y32"/>
    <mergeCell ref="AA31:AA32"/>
    <mergeCell ref="AB31:AB32"/>
    <mergeCell ref="AC31:AC32"/>
    <mergeCell ref="AD31:AD32"/>
    <mergeCell ref="AH31:AH32"/>
    <mergeCell ref="CB29:CB30"/>
    <mergeCell ref="CC29:CC30"/>
    <mergeCell ref="CD29:CD30"/>
    <mergeCell ref="BE29:BE30"/>
    <mergeCell ref="AI29:AI30"/>
    <mergeCell ref="AL29:AL30"/>
    <mergeCell ref="AN29:AN30"/>
    <mergeCell ref="AO29:AO30"/>
    <mergeCell ref="AQ29:AQ30"/>
    <mergeCell ref="AS29:AS30"/>
    <mergeCell ref="Y29:Y30"/>
    <mergeCell ref="AA29:AA30"/>
    <mergeCell ref="AB29:AB30"/>
    <mergeCell ref="AC29:AC30"/>
    <mergeCell ref="AD29:AD30"/>
    <mergeCell ref="AH29:AH30"/>
    <mergeCell ref="AV31:AV32"/>
    <mergeCell ref="AZ31:AZ32"/>
    <mergeCell ref="BC31:BC32"/>
    <mergeCell ref="BE31:BE32"/>
    <mergeCell ref="AI31:AI32"/>
    <mergeCell ref="AL31:AL32"/>
    <mergeCell ref="AN31:AN32"/>
    <mergeCell ref="AO31:AO32"/>
    <mergeCell ref="AQ31:AQ32"/>
    <mergeCell ref="AS31:AS32"/>
    <mergeCell ref="CB31:CB32"/>
    <mergeCell ref="CC31:CC32"/>
    <mergeCell ref="CD31:CD32"/>
    <mergeCell ref="CH31:CH32"/>
    <mergeCell ref="B33:B34"/>
    <mergeCell ref="C33:C34"/>
    <mergeCell ref="D33:D34"/>
    <mergeCell ref="F33:F34"/>
    <mergeCell ref="Y33:Y34"/>
    <mergeCell ref="AA33:AA34"/>
    <mergeCell ref="BQ31:BQ32"/>
    <mergeCell ref="BT31:BT32"/>
    <mergeCell ref="BV31:BV32"/>
    <mergeCell ref="BW31:BW32"/>
    <mergeCell ref="BY31:BY32"/>
    <mergeCell ref="CA31:CA32"/>
    <mergeCell ref="BF31:BF32"/>
    <mergeCell ref="BH31:BH32"/>
    <mergeCell ref="BJ31:BJ32"/>
    <mergeCell ref="BK31:BK32"/>
    <mergeCell ref="BL31:BL32"/>
    <mergeCell ref="BM31:BM32"/>
    <mergeCell ref="AT31:AT32"/>
    <mergeCell ref="AU31:AU32"/>
    <mergeCell ref="BH33:BH34"/>
    <mergeCell ref="AN33:AN34"/>
    <mergeCell ref="AO33:AO34"/>
    <mergeCell ref="AQ33:AQ34"/>
    <mergeCell ref="AS33:AS34"/>
    <mergeCell ref="AT33:AT34"/>
    <mergeCell ref="AU33:AU34"/>
    <mergeCell ref="AB33:AB34"/>
    <mergeCell ref="AC33:AC34"/>
    <mergeCell ref="AD33:AD34"/>
    <mergeCell ref="AH33:AH34"/>
    <mergeCell ref="AI33:AI34"/>
    <mergeCell ref="AL33:AL34"/>
    <mergeCell ref="CH33:CH34"/>
    <mergeCell ref="B35:B36"/>
    <mergeCell ref="C35:C36"/>
    <mergeCell ref="D35:D36"/>
    <mergeCell ref="F35:F36"/>
    <mergeCell ref="Y35:Y36"/>
    <mergeCell ref="AA35:AA36"/>
    <mergeCell ref="AB35:AB36"/>
    <mergeCell ref="AC35:AC36"/>
    <mergeCell ref="BV33:BV34"/>
    <mergeCell ref="BW33:BW34"/>
    <mergeCell ref="BY33:BY34"/>
    <mergeCell ref="CA33:CA34"/>
    <mergeCell ref="CB33:CB34"/>
    <mergeCell ref="CC33:CC34"/>
    <mergeCell ref="BJ33:BJ34"/>
    <mergeCell ref="BK33:BK34"/>
    <mergeCell ref="BL33:BL34"/>
    <mergeCell ref="BM33:BM34"/>
    <mergeCell ref="BQ33:BQ34"/>
    <mergeCell ref="BT33:BT34"/>
    <mergeCell ref="AV33:AV34"/>
    <mergeCell ref="AZ33:AZ34"/>
    <mergeCell ref="BC33:BC34"/>
    <mergeCell ref="CH35:CH36"/>
    <mergeCell ref="BL35:BL36"/>
    <mergeCell ref="BM35:BM36"/>
    <mergeCell ref="BQ35:BQ36"/>
    <mergeCell ref="BT35:BT36"/>
    <mergeCell ref="BV35:BV36"/>
    <mergeCell ref="BW35:BW36"/>
    <mergeCell ref="BC35:BC36"/>
    <mergeCell ref="BE35:BE36"/>
    <mergeCell ref="BF35:BF36"/>
    <mergeCell ref="BH35:BH36"/>
    <mergeCell ref="BJ35:BJ36"/>
    <mergeCell ref="BK35:BK36"/>
    <mergeCell ref="B38:C38"/>
    <mergeCell ref="A41:E41"/>
    <mergeCell ref="AK9:AU9"/>
    <mergeCell ref="BB9:BL9"/>
    <mergeCell ref="BY35:BY36"/>
    <mergeCell ref="CA35:CA36"/>
    <mergeCell ref="CB35:CB36"/>
    <mergeCell ref="CC35:CC36"/>
    <mergeCell ref="CD35:CD36"/>
    <mergeCell ref="AQ35:AQ36"/>
    <mergeCell ref="AS35:AS36"/>
    <mergeCell ref="AT35:AT36"/>
    <mergeCell ref="AU35:AU36"/>
    <mergeCell ref="AV35:AV36"/>
    <mergeCell ref="AZ35:AZ36"/>
    <mergeCell ref="AD35:AD36"/>
    <mergeCell ref="AH35:AH36"/>
    <mergeCell ref="AI35:AI36"/>
    <mergeCell ref="AL35:AL36"/>
    <mergeCell ref="AN35:AN36"/>
    <mergeCell ref="AO35:AO36"/>
    <mergeCell ref="CD33:CD34"/>
    <mergeCell ref="BE33:BE34"/>
    <mergeCell ref="BF33:BF34"/>
  </mergeCells>
  <conditionalFormatting sqref="BT13">
    <cfRule type="cellIs" dxfId="35" priority="18" operator="equal">
      <formula>#REF!</formula>
    </cfRule>
  </conditionalFormatting>
  <conditionalFormatting sqref="BV13">
    <cfRule type="cellIs" dxfId="34" priority="17" operator="equal">
      <formula>#REF!</formula>
    </cfRule>
  </conditionalFormatting>
  <conditionalFormatting sqref="BY13">
    <cfRule type="cellIs" dxfId="33" priority="16" operator="equal">
      <formula>#REF!</formula>
    </cfRule>
  </conditionalFormatting>
  <conditionalFormatting sqref="CA13">
    <cfRule type="cellIs" dxfId="32" priority="15" operator="equal">
      <formula>#REF!</formula>
    </cfRule>
  </conditionalFormatting>
  <conditionalFormatting sqref="H39">
    <cfRule type="cellIs" dxfId="31" priority="14" operator="equal">
      <formula>FALSE</formula>
    </cfRule>
  </conditionalFormatting>
  <conditionalFormatting sqref="I39:K39">
    <cfRule type="cellIs" dxfId="30" priority="13" operator="equal">
      <formula>FALSE</formula>
    </cfRule>
  </conditionalFormatting>
  <conditionalFormatting sqref="M39:S39">
    <cfRule type="cellIs" dxfId="29" priority="12" operator="equal">
      <formula>FALSE</formula>
    </cfRule>
  </conditionalFormatting>
  <conditionalFormatting sqref="U39:X39">
    <cfRule type="cellIs" dxfId="28" priority="11" operator="equal">
      <formula>FALSE</formula>
    </cfRule>
  </conditionalFormatting>
  <conditionalFormatting sqref="Z39">
    <cfRule type="cellIs" dxfId="27" priority="10" operator="equal">
      <formula>FALSE</formula>
    </cfRule>
  </conditionalFormatting>
  <conditionalFormatting sqref="AK39">
    <cfRule type="cellIs" dxfId="26" priority="9" operator="equal">
      <formula>FALSE</formula>
    </cfRule>
  </conditionalFormatting>
  <conditionalFormatting sqref="AM39">
    <cfRule type="cellIs" dxfId="25" priority="8" operator="equal">
      <formula>FALSE</formula>
    </cfRule>
  </conditionalFormatting>
  <conditionalFormatting sqref="AP39">
    <cfRule type="cellIs" dxfId="24" priority="7" operator="equal">
      <formula>FALSE</formula>
    </cfRule>
  </conditionalFormatting>
  <conditionalFormatting sqref="AR39">
    <cfRule type="cellIs" dxfId="23" priority="6" operator="equal">
      <formula>FALSE</formula>
    </cfRule>
  </conditionalFormatting>
  <conditionalFormatting sqref="BB39">
    <cfRule type="cellIs" dxfId="22" priority="5" operator="equal">
      <formula>FALSE</formula>
    </cfRule>
  </conditionalFormatting>
  <conditionalFormatting sqref="BG39">
    <cfRule type="cellIs" dxfId="21" priority="4" operator="equal">
      <formula>FALSE</formula>
    </cfRule>
  </conditionalFormatting>
  <conditionalFormatting sqref="BS39">
    <cfRule type="cellIs" dxfId="20" priority="3" operator="equal">
      <formula>FALSE</formula>
    </cfRule>
  </conditionalFormatting>
  <conditionalFormatting sqref="BX39">
    <cfRule type="cellIs" dxfId="19" priority="2" operator="equal">
      <formula>FALSE</formula>
    </cfRule>
  </conditionalFormatting>
  <conditionalFormatting sqref="BD39">
    <cfRule type="cellIs" dxfId="18" priority="1" operator="equal">
      <formula>FALSE</formula>
    </cfRule>
  </conditionalFormatting>
  <pageMargins left="0.7" right="0.7" top="0.75" bottom="0.75" header="0.3" footer="0.3"/>
  <pageSetup paperSize="9" scale="10"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Datos!$A$1:$A$33</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P42"/>
  <sheetViews>
    <sheetView showGridLines="0" zoomScale="17" zoomScaleNormal="25" workbookViewId="0">
      <pane xSplit="7" ySplit="12" topLeftCell="BA27" activePane="bottomRight" state="frozen"/>
      <selection pane="topRight"/>
      <selection pane="bottomLeft"/>
      <selection pane="bottomRight" activeCell="G28" sqref="G28"/>
    </sheetView>
  </sheetViews>
  <sheetFormatPr baseColWidth="10" defaultColWidth="0" defaultRowHeight="0" customHeight="1" zeroHeight="1"/>
  <cols>
    <col min="1" max="1" width="38.625" style="5" customWidth="1"/>
    <col min="2" max="2" width="9.5" style="5" customWidth="1"/>
    <col min="3" max="3" width="75.5" style="5" customWidth="1"/>
    <col min="4" max="4" width="92.5" style="5" hidden="1" customWidth="1"/>
    <col min="5" max="5" width="102.625" style="6" customWidth="1"/>
    <col min="6" max="6" width="37.75" style="9" customWidth="1"/>
    <col min="7" max="7" width="85.25" style="9" customWidth="1"/>
    <col min="8" max="8" width="23" style="26" customWidth="1"/>
    <col min="9" max="9" width="25.25" style="26" bestFit="1" customWidth="1"/>
    <col min="10" max="10" width="24.5" style="26" bestFit="1" customWidth="1"/>
    <col min="11" max="11" width="37.5" style="26" customWidth="1"/>
    <col min="12" max="12" width="23" style="26" customWidth="1"/>
    <col min="13" max="13" width="33.25" style="26" customWidth="1"/>
    <col min="14" max="15" width="25.375" style="26" customWidth="1"/>
    <col min="16" max="17" width="22.625" style="26" customWidth="1"/>
    <col min="18" max="19" width="28.625" style="26" customWidth="1"/>
    <col min="20" max="21" width="22.625" style="26" customWidth="1"/>
    <col min="22" max="22" width="30.125" style="26" customWidth="1"/>
    <col min="23" max="23" width="36" style="26" customWidth="1"/>
    <col min="24" max="24" width="26.75" style="26" customWidth="1"/>
    <col min="25" max="25" width="27.125" style="26" customWidth="1"/>
    <col min="26" max="26" width="26.75" style="26" customWidth="1"/>
    <col min="27" max="28" width="27.125" style="26" customWidth="1"/>
    <col min="29" max="30" width="112.875" style="43" hidden="1" customWidth="1"/>
    <col min="31" max="31" width="65.125" style="5" hidden="1" customWidth="1"/>
    <col min="32" max="32" width="63.625" style="5" hidden="1" customWidth="1"/>
    <col min="33" max="33" width="40" style="5" hidden="1" customWidth="1"/>
    <col min="34" max="34" width="76.75" style="5" hidden="1" customWidth="1"/>
    <col min="35" max="35" width="61" style="5" hidden="1" customWidth="1"/>
    <col min="36" max="36" width="9.875" style="5" customWidth="1"/>
    <col min="37" max="38" width="26.75" style="5" customWidth="1"/>
    <col min="39" max="39" width="44" style="5" customWidth="1"/>
    <col min="40" max="40" width="26.75" style="5" customWidth="1"/>
    <col min="41" max="41" width="28.875" style="5" customWidth="1"/>
    <col min="42" max="46" width="26.75" style="5" customWidth="1"/>
    <col min="47" max="50" width="65.125" style="5" hidden="1" customWidth="1"/>
    <col min="51" max="51" width="45.5" style="5" hidden="1" customWidth="1"/>
    <col min="52" max="52" width="65.125" style="5" hidden="1" customWidth="1"/>
    <col min="53" max="53" width="9.875" style="5" customWidth="1"/>
    <col min="54" max="54" width="28.25" style="5" customWidth="1"/>
    <col min="55" max="55" width="26" style="5" customWidth="1"/>
    <col min="56" max="56" width="36.375" style="5" customWidth="1"/>
    <col min="57" max="57" width="26" style="5" customWidth="1"/>
    <col min="58" max="58" width="32" style="5" customWidth="1"/>
    <col min="59" max="59" width="36.375" style="5" customWidth="1"/>
    <col min="60" max="60" width="26.625" style="5" customWidth="1"/>
    <col min="61" max="61" width="28.25" style="5" customWidth="1"/>
    <col min="62" max="62" width="27.625" style="5" customWidth="1"/>
    <col min="63" max="63" width="32" style="5" customWidth="1"/>
    <col min="64" max="65" width="65.125" style="5" hidden="1" customWidth="1"/>
    <col min="66" max="69" width="65.125" style="5" customWidth="1"/>
    <col min="70" max="70" width="9" style="5" customWidth="1"/>
    <col min="71" max="71" width="22.75" style="5" customWidth="1"/>
    <col min="72" max="72" width="37.25" style="5" customWidth="1"/>
    <col min="73" max="73" width="22.75" style="5" customWidth="1"/>
    <col min="74" max="74" width="28.625" style="5" customWidth="1"/>
    <col min="75" max="76" width="22.75" style="5" customWidth="1"/>
    <col min="77" max="77" width="39.125" style="5" customWidth="1"/>
    <col min="78" max="78" width="22.75" style="26" customWidth="1"/>
    <col min="79" max="80" width="26.875" style="5" customWidth="1"/>
    <col min="81" max="85" width="65.125" style="5" hidden="1" customWidth="1"/>
    <col min="86" max="86" width="86.25" style="5" hidden="1" customWidth="1"/>
    <col min="87" max="94" width="9" style="5" customWidth="1"/>
    <col min="95" max="16384" width="9" style="5" hidden="1"/>
  </cols>
  <sheetData>
    <row r="1" spans="1:86" ht="37.5"/>
    <row r="2" spans="1:86" ht="37.5"/>
    <row r="3" spans="1:86" ht="37.5">
      <c r="BG3" s="379" t="s">
        <v>235</v>
      </c>
      <c r="BH3" s="379"/>
      <c r="BI3" s="379"/>
    </row>
    <row r="4" spans="1:86" ht="37.5">
      <c r="BG4" s="379"/>
      <c r="BH4" s="379"/>
      <c r="BI4" s="379"/>
    </row>
    <row r="5" spans="1:86" ht="45" customHeight="1">
      <c r="BG5" s="379"/>
      <c r="BH5" s="379"/>
      <c r="BI5" s="379"/>
    </row>
    <row r="6" spans="1:86" s="4" customFormat="1" ht="56.25" customHeight="1">
      <c r="A6" s="364" t="s">
        <v>34</v>
      </c>
      <c r="B6" s="364"/>
      <c r="C6" s="364"/>
      <c r="D6" s="364"/>
      <c r="E6" s="364"/>
      <c r="F6" s="364"/>
      <c r="G6" s="172"/>
      <c r="H6" s="10"/>
      <c r="I6" s="10"/>
      <c r="J6" s="10"/>
      <c r="K6" s="10"/>
      <c r="L6" s="10"/>
      <c r="M6" s="10"/>
      <c r="N6" s="10"/>
      <c r="O6" s="10"/>
      <c r="P6" s="10"/>
      <c r="Q6" s="10"/>
      <c r="R6" s="10"/>
      <c r="S6" s="10"/>
      <c r="T6" s="10"/>
      <c r="U6" s="10"/>
      <c r="V6" s="10"/>
      <c r="W6" s="10"/>
      <c r="X6" s="10"/>
      <c r="Y6" s="10"/>
      <c r="Z6" s="10"/>
      <c r="AA6" s="10"/>
      <c r="AB6" s="10"/>
      <c r="AC6" s="44"/>
      <c r="AD6" s="44"/>
      <c r="AE6" s="8"/>
      <c r="AF6" s="8"/>
      <c r="AG6" s="8"/>
      <c r="AH6" s="8"/>
      <c r="AI6" s="8"/>
      <c r="BG6" s="379"/>
      <c r="BH6" s="379"/>
      <c r="BI6" s="379"/>
      <c r="BZ6" s="26"/>
    </row>
    <row r="7" spans="1:86" s="4" customFormat="1" ht="37.5">
      <c r="E7" s="7"/>
      <c r="F7" s="9"/>
      <c r="G7" s="9"/>
      <c r="H7" s="26"/>
      <c r="I7" s="26"/>
      <c r="J7" s="26"/>
      <c r="K7" s="26"/>
      <c r="L7" s="26"/>
      <c r="M7" s="26"/>
      <c r="N7" s="26"/>
      <c r="O7" s="26"/>
      <c r="P7" s="26"/>
      <c r="Q7" s="26"/>
      <c r="R7" s="26"/>
      <c r="S7" s="26"/>
      <c r="T7" s="26"/>
      <c r="U7" s="26"/>
      <c r="V7" s="26"/>
      <c r="W7" s="26"/>
      <c r="X7" s="26"/>
      <c r="Y7" s="26"/>
      <c r="Z7" s="26"/>
      <c r="AA7" s="26"/>
      <c r="AB7" s="26"/>
      <c r="AC7" s="43"/>
      <c r="AD7" s="43"/>
      <c r="BZ7" s="26"/>
    </row>
    <row r="8" spans="1:86" s="4" customFormat="1" ht="50.25">
      <c r="A8" s="365" t="s">
        <v>35</v>
      </c>
      <c r="B8" s="365"/>
      <c r="C8" s="365"/>
      <c r="D8" s="366" t="s">
        <v>26</v>
      </c>
      <c r="E8" s="366"/>
      <c r="F8" s="9"/>
      <c r="G8" s="9"/>
      <c r="H8" s="26"/>
      <c r="I8" s="26"/>
      <c r="J8" s="26"/>
      <c r="K8" s="26"/>
      <c r="L8" s="26"/>
      <c r="M8" s="26"/>
      <c r="N8" s="26"/>
      <c r="O8" s="26"/>
      <c r="P8" s="26"/>
      <c r="Q8" s="26"/>
      <c r="R8" s="26"/>
      <c r="S8" s="26"/>
      <c r="T8" s="26"/>
      <c r="U8" s="26"/>
      <c r="V8" s="26"/>
      <c r="W8" s="26"/>
      <c r="X8" s="10"/>
      <c r="Y8" s="10"/>
      <c r="Z8" s="10"/>
      <c r="AA8" s="10"/>
      <c r="AB8" s="10"/>
      <c r="AC8" s="44"/>
      <c r="AD8" s="44"/>
      <c r="AE8" s="3"/>
      <c r="AF8" s="3"/>
      <c r="AG8" s="3"/>
      <c r="AH8" s="3"/>
      <c r="AI8" s="3"/>
      <c r="BZ8" s="26"/>
    </row>
    <row r="9" spans="1:86" s="50" customFormat="1" ht="236.25" customHeight="1">
      <c r="A9" s="48"/>
      <c r="B9" s="48"/>
      <c r="C9" s="48"/>
      <c r="D9" s="49"/>
      <c r="E9" s="49"/>
      <c r="H9" s="51" t="s">
        <v>36</v>
      </c>
      <c r="I9" s="51"/>
      <c r="J9" s="51"/>
      <c r="K9" s="51"/>
      <c r="L9" s="51"/>
      <c r="M9" s="51"/>
      <c r="N9" s="51"/>
      <c r="O9" s="67" t="s">
        <v>236</v>
      </c>
      <c r="P9" s="367" t="s">
        <v>37</v>
      </c>
      <c r="Q9" s="368"/>
      <c r="R9" s="368"/>
      <c r="S9" s="368"/>
      <c r="T9" s="368"/>
      <c r="U9" s="368"/>
      <c r="V9" s="368"/>
      <c r="W9" s="368"/>
      <c r="X9" s="213" t="s">
        <v>38</v>
      </c>
      <c r="Y9" s="214"/>
      <c r="Z9" s="214"/>
      <c r="AA9" s="214"/>
      <c r="AB9" s="214"/>
      <c r="AC9" s="214"/>
      <c r="AD9" s="214"/>
      <c r="AE9" s="214"/>
      <c r="AF9" s="214"/>
      <c r="AG9" s="214"/>
      <c r="AH9" s="214"/>
      <c r="AI9" s="369" t="s">
        <v>39</v>
      </c>
      <c r="AK9" s="4"/>
      <c r="AL9" s="4"/>
      <c r="BB9" s="60" t="s">
        <v>37</v>
      </c>
      <c r="BC9" s="60"/>
      <c r="BD9" s="52" t="s">
        <v>40</v>
      </c>
      <c r="BE9" s="4"/>
      <c r="BF9" s="4"/>
      <c r="BG9" s="59" t="s">
        <v>41</v>
      </c>
      <c r="BH9" s="4"/>
      <c r="BI9" s="59" t="s">
        <v>41</v>
      </c>
      <c r="BJ9" s="4"/>
      <c r="BK9" s="4"/>
      <c r="BL9" s="52" t="s">
        <v>42</v>
      </c>
      <c r="BM9" s="52" t="s">
        <v>43</v>
      </c>
      <c r="BN9" s="4"/>
      <c r="BO9" s="4"/>
      <c r="BP9" s="4"/>
      <c r="BQ9" s="52" t="s">
        <v>44</v>
      </c>
      <c r="BR9" s="60"/>
      <c r="BS9" s="60"/>
      <c r="BT9" s="60"/>
      <c r="BU9" s="60"/>
      <c r="BV9" s="60"/>
      <c r="BW9" s="60"/>
      <c r="BX9" s="60"/>
      <c r="BY9" s="60"/>
      <c r="BZ9" s="60"/>
      <c r="CA9" s="60"/>
      <c r="CB9" s="60"/>
      <c r="CH9" s="120" t="s">
        <v>44</v>
      </c>
    </row>
    <row r="10" spans="1:86" s="11" customFormat="1" ht="45.75" customHeight="1">
      <c r="A10" s="349" t="s">
        <v>45</v>
      </c>
      <c r="B10" s="349" t="s">
        <v>46</v>
      </c>
      <c r="C10" s="349" t="s">
        <v>47</v>
      </c>
      <c r="D10" s="349" t="s">
        <v>48</v>
      </c>
      <c r="E10" s="349" t="s">
        <v>49</v>
      </c>
      <c r="F10" s="352" t="s">
        <v>50</v>
      </c>
      <c r="G10" s="355" t="s">
        <v>51</v>
      </c>
      <c r="H10" s="358" t="s">
        <v>52</v>
      </c>
      <c r="I10" s="359"/>
      <c r="J10" s="359"/>
      <c r="K10" s="359"/>
      <c r="L10" s="359"/>
      <c r="M10" s="359"/>
      <c r="N10" s="359"/>
      <c r="O10" s="360"/>
      <c r="P10" s="361" t="s">
        <v>53</v>
      </c>
      <c r="Q10" s="361"/>
      <c r="R10" s="361"/>
      <c r="S10" s="361"/>
      <c r="T10" s="361"/>
      <c r="U10" s="361"/>
      <c r="V10" s="361"/>
      <c r="W10" s="362"/>
      <c r="X10" s="372" t="s">
        <v>54</v>
      </c>
      <c r="Y10" s="373"/>
      <c r="Z10" s="373"/>
      <c r="AA10" s="373"/>
      <c r="AB10" s="373"/>
      <c r="AC10" s="373"/>
      <c r="AD10" s="373"/>
      <c r="AE10" s="373"/>
      <c r="AF10" s="373"/>
      <c r="AG10" s="352"/>
      <c r="AH10" s="81"/>
      <c r="AI10" s="370"/>
      <c r="AK10" s="374" t="s">
        <v>55</v>
      </c>
      <c r="AL10" s="375"/>
      <c r="AM10" s="375"/>
      <c r="AN10" s="375"/>
      <c r="AO10" s="375"/>
      <c r="AP10" s="375"/>
      <c r="AQ10" s="375"/>
      <c r="AR10" s="375"/>
      <c r="AS10" s="375"/>
      <c r="AT10" s="375"/>
      <c r="AU10" s="375"/>
      <c r="AV10" s="375"/>
      <c r="AW10" s="375"/>
      <c r="AX10" s="375"/>
      <c r="AY10" s="375"/>
      <c r="AZ10" s="375"/>
      <c r="BB10" s="376" t="s">
        <v>56</v>
      </c>
      <c r="BC10" s="377"/>
      <c r="BD10" s="377"/>
      <c r="BE10" s="377"/>
      <c r="BF10" s="377"/>
      <c r="BG10" s="377"/>
      <c r="BH10" s="377"/>
      <c r="BI10" s="377"/>
      <c r="BJ10" s="377"/>
      <c r="BK10" s="377"/>
      <c r="BL10" s="377"/>
      <c r="BM10" s="377"/>
      <c r="BN10" s="377"/>
      <c r="BO10" s="377"/>
      <c r="BP10" s="377"/>
      <c r="BQ10" s="378"/>
      <c r="BR10" s="26"/>
      <c r="BS10" s="376" t="s">
        <v>57</v>
      </c>
      <c r="BT10" s="377"/>
      <c r="BU10" s="377"/>
      <c r="BV10" s="377"/>
      <c r="BW10" s="377"/>
      <c r="BX10" s="377"/>
      <c r="BY10" s="377"/>
      <c r="BZ10" s="377"/>
      <c r="CA10" s="377"/>
      <c r="CB10" s="377"/>
      <c r="CC10" s="377"/>
      <c r="CD10" s="377"/>
      <c r="CE10" s="377"/>
      <c r="CF10" s="377"/>
      <c r="CG10" s="377"/>
      <c r="CH10" s="378"/>
    </row>
    <row r="11" spans="1:86" s="11" customFormat="1" ht="45.75" customHeight="1" thickBot="1">
      <c r="A11" s="350"/>
      <c r="B11" s="350"/>
      <c r="C11" s="350"/>
      <c r="D11" s="350"/>
      <c r="E11" s="350"/>
      <c r="F11" s="353"/>
      <c r="G11" s="356"/>
      <c r="H11" s="338" t="s">
        <v>58</v>
      </c>
      <c r="I11" s="339"/>
      <c r="J11" s="339"/>
      <c r="K11" s="340"/>
      <c r="L11" s="341" t="s">
        <v>59</v>
      </c>
      <c r="M11" s="342"/>
      <c r="N11" s="342"/>
      <c r="O11" s="343"/>
      <c r="P11" s="344" t="s">
        <v>58</v>
      </c>
      <c r="Q11" s="344"/>
      <c r="R11" s="344"/>
      <c r="S11" s="344"/>
      <c r="T11" s="345" t="s">
        <v>59</v>
      </c>
      <c r="U11" s="344"/>
      <c r="V11" s="344"/>
      <c r="W11" s="346"/>
      <c r="X11" s="374"/>
      <c r="Y11" s="375"/>
      <c r="Z11" s="375"/>
      <c r="AA11" s="375"/>
      <c r="AB11" s="375"/>
      <c r="AC11" s="375"/>
      <c r="AD11" s="375"/>
      <c r="AE11" s="375"/>
      <c r="AF11" s="375"/>
      <c r="AG11" s="354"/>
      <c r="AH11" s="81"/>
      <c r="AI11" s="370"/>
      <c r="AK11" s="324" t="s">
        <v>60</v>
      </c>
      <c r="AL11" s="325"/>
      <c r="AM11" s="325"/>
      <c r="AN11" s="325"/>
      <c r="AO11" s="333"/>
      <c r="AP11" s="334" t="s">
        <v>61</v>
      </c>
      <c r="AQ11" s="335"/>
      <c r="AR11" s="335"/>
      <c r="AS11" s="335"/>
      <c r="AT11" s="336"/>
      <c r="AU11" s="329" t="s">
        <v>62</v>
      </c>
      <c r="AV11" s="331" t="s">
        <v>63</v>
      </c>
      <c r="AW11" s="320" t="s">
        <v>64</v>
      </c>
      <c r="AX11" s="320" t="s">
        <v>65</v>
      </c>
      <c r="AY11" s="320" t="s">
        <v>66</v>
      </c>
      <c r="AZ11" s="320" t="s">
        <v>67</v>
      </c>
      <c r="BB11" s="324" t="s">
        <v>60</v>
      </c>
      <c r="BC11" s="325"/>
      <c r="BD11" s="325"/>
      <c r="BE11" s="325"/>
      <c r="BF11" s="333"/>
      <c r="BG11" s="334" t="s">
        <v>61</v>
      </c>
      <c r="BH11" s="335"/>
      <c r="BI11" s="335"/>
      <c r="BJ11" s="335"/>
      <c r="BK11" s="336"/>
      <c r="BL11" s="329" t="s">
        <v>62</v>
      </c>
      <c r="BM11" s="331" t="s">
        <v>63</v>
      </c>
      <c r="BN11" s="320" t="s">
        <v>64</v>
      </c>
      <c r="BO11" s="320" t="s">
        <v>65</v>
      </c>
      <c r="BP11" s="320" t="s">
        <v>66</v>
      </c>
      <c r="BQ11" s="320" t="s">
        <v>67</v>
      </c>
      <c r="BS11" s="324" t="s">
        <v>60</v>
      </c>
      <c r="BT11" s="325"/>
      <c r="BU11" s="325"/>
      <c r="BV11" s="325"/>
      <c r="BW11" s="173"/>
      <c r="BX11" s="380" t="s">
        <v>61</v>
      </c>
      <c r="BY11" s="381"/>
      <c r="BZ11" s="381"/>
      <c r="CA11" s="381"/>
      <c r="CB11" s="382"/>
      <c r="CC11" s="329" t="s">
        <v>62</v>
      </c>
      <c r="CD11" s="331" t="s">
        <v>63</v>
      </c>
      <c r="CE11" s="320" t="s">
        <v>64</v>
      </c>
      <c r="CF11" s="320" t="s">
        <v>65</v>
      </c>
      <c r="CG11" s="320" t="s">
        <v>66</v>
      </c>
      <c r="CH11" s="320" t="s">
        <v>67</v>
      </c>
    </row>
    <row r="12" spans="1:86" s="11" customFormat="1" ht="100.5">
      <c r="A12" s="351"/>
      <c r="B12" s="351"/>
      <c r="C12" s="351"/>
      <c r="D12" s="351"/>
      <c r="E12" s="351"/>
      <c r="F12" s="354"/>
      <c r="G12" s="357"/>
      <c r="H12" s="38" t="s">
        <v>68</v>
      </c>
      <c r="I12" s="39" t="s">
        <v>69</v>
      </c>
      <c r="J12" s="39" t="s">
        <v>70</v>
      </c>
      <c r="K12" s="39" t="s">
        <v>71</v>
      </c>
      <c r="L12" s="39" t="s">
        <v>68</v>
      </c>
      <c r="M12" s="39" t="s">
        <v>69</v>
      </c>
      <c r="N12" s="39" t="s">
        <v>70</v>
      </c>
      <c r="O12" s="40" t="s">
        <v>71</v>
      </c>
      <c r="P12" s="41" t="s">
        <v>68</v>
      </c>
      <c r="Q12" s="39" t="s">
        <v>69</v>
      </c>
      <c r="R12" s="39" t="s">
        <v>70</v>
      </c>
      <c r="S12" s="39" t="s">
        <v>71</v>
      </c>
      <c r="T12" s="39" t="s">
        <v>68</v>
      </c>
      <c r="U12" s="39" t="s">
        <v>69</v>
      </c>
      <c r="V12" s="39" t="s">
        <v>70</v>
      </c>
      <c r="W12" s="40" t="s">
        <v>71</v>
      </c>
      <c r="X12" s="27" t="s">
        <v>72</v>
      </c>
      <c r="Y12" s="27" t="s">
        <v>73</v>
      </c>
      <c r="Z12" s="28" t="s">
        <v>74</v>
      </c>
      <c r="AA12" s="27" t="s">
        <v>73</v>
      </c>
      <c r="AB12" s="29" t="s">
        <v>75</v>
      </c>
      <c r="AC12" s="45" t="s">
        <v>62</v>
      </c>
      <c r="AD12" s="45" t="s">
        <v>63</v>
      </c>
      <c r="AE12" s="14" t="s">
        <v>64</v>
      </c>
      <c r="AF12" s="25" t="s">
        <v>65</v>
      </c>
      <c r="AG12" s="15" t="s">
        <v>66</v>
      </c>
      <c r="AH12" s="164" t="s">
        <v>67</v>
      </c>
      <c r="AI12" s="371"/>
      <c r="AK12" s="16" t="s">
        <v>72</v>
      </c>
      <c r="AL12" s="17" t="s">
        <v>73</v>
      </c>
      <c r="AM12" s="13" t="s">
        <v>74</v>
      </c>
      <c r="AN12" s="17" t="s">
        <v>73</v>
      </c>
      <c r="AO12" s="18" t="s">
        <v>75</v>
      </c>
      <c r="AP12" s="16" t="s">
        <v>72</v>
      </c>
      <c r="AQ12" s="17" t="s">
        <v>73</v>
      </c>
      <c r="AR12" s="17" t="s">
        <v>74</v>
      </c>
      <c r="AS12" s="19" t="s">
        <v>73</v>
      </c>
      <c r="AT12" s="18" t="s">
        <v>75</v>
      </c>
      <c r="AU12" s="330"/>
      <c r="AV12" s="332"/>
      <c r="AW12" s="321"/>
      <c r="AX12" s="321"/>
      <c r="AY12" s="321"/>
      <c r="AZ12" s="321"/>
      <c r="BB12" s="16" t="s">
        <v>72</v>
      </c>
      <c r="BC12" s="17" t="s">
        <v>73</v>
      </c>
      <c r="BD12" s="13" t="s">
        <v>74</v>
      </c>
      <c r="BE12" s="17" t="s">
        <v>73</v>
      </c>
      <c r="BF12" s="18" t="s">
        <v>75</v>
      </c>
      <c r="BG12" s="16" t="s">
        <v>72</v>
      </c>
      <c r="BH12" s="17" t="s">
        <v>73</v>
      </c>
      <c r="BI12" s="17" t="s">
        <v>74</v>
      </c>
      <c r="BJ12" s="19" t="s">
        <v>73</v>
      </c>
      <c r="BK12" s="18" t="s">
        <v>75</v>
      </c>
      <c r="BL12" s="330"/>
      <c r="BM12" s="332"/>
      <c r="BN12" s="321"/>
      <c r="BO12" s="321"/>
      <c r="BP12" s="321"/>
      <c r="BQ12" s="321"/>
      <c r="BR12" s="26"/>
      <c r="BS12" s="20" t="s">
        <v>72</v>
      </c>
      <c r="BT12" s="12" t="s">
        <v>73</v>
      </c>
      <c r="BU12" s="13" t="s">
        <v>74</v>
      </c>
      <c r="BV12" s="12" t="s">
        <v>73</v>
      </c>
      <c r="BW12" s="18" t="s">
        <v>75</v>
      </c>
      <c r="BX12" s="20" t="s">
        <v>72</v>
      </c>
      <c r="BY12" s="12" t="s">
        <v>73</v>
      </c>
      <c r="BZ12" s="27" t="s">
        <v>74</v>
      </c>
      <c r="CA12" s="12" t="s">
        <v>73</v>
      </c>
      <c r="CB12" s="18" t="s">
        <v>75</v>
      </c>
      <c r="CC12" s="330"/>
      <c r="CD12" s="332"/>
      <c r="CE12" s="321"/>
      <c r="CF12" s="321"/>
      <c r="CG12" s="321"/>
      <c r="CH12" s="321"/>
    </row>
    <row r="13" spans="1:86" s="4" customFormat="1" ht="118.5" customHeight="1">
      <c r="A13" s="288" t="s">
        <v>76</v>
      </c>
      <c r="B13" s="244">
        <v>1</v>
      </c>
      <c r="C13" s="322" t="s">
        <v>77</v>
      </c>
      <c r="D13" s="323" t="s">
        <v>78</v>
      </c>
      <c r="E13" s="174" t="s">
        <v>79</v>
      </c>
      <c r="F13" s="316" t="s">
        <v>80</v>
      </c>
      <c r="G13" s="113" t="s">
        <v>81</v>
      </c>
      <c r="H13" s="318"/>
      <c r="I13" s="301"/>
      <c r="J13" s="302"/>
      <c r="K13" s="123">
        <v>479247</v>
      </c>
      <c r="L13" s="311"/>
      <c r="M13" s="301"/>
      <c r="N13" s="302"/>
      <c r="O13" s="123">
        <v>497222</v>
      </c>
      <c r="P13" s="301"/>
      <c r="Q13" s="301"/>
      <c r="R13" s="302"/>
      <c r="S13" s="305" t="s">
        <v>82</v>
      </c>
      <c r="T13" s="293"/>
      <c r="U13" s="294"/>
      <c r="V13" s="295"/>
      <c r="W13" s="299" t="s">
        <v>82</v>
      </c>
      <c r="X13" s="124"/>
      <c r="Y13" s="125"/>
      <c r="Z13" s="125"/>
      <c r="AA13" s="125"/>
      <c r="AB13" s="125"/>
      <c r="AC13" s="46"/>
      <c r="AD13" s="46"/>
      <c r="AE13" s="76" t="s">
        <v>83</v>
      </c>
      <c r="AF13" s="77"/>
      <c r="AG13" s="77"/>
      <c r="AH13" s="77"/>
      <c r="AI13" s="121"/>
      <c r="AK13" s="57"/>
      <c r="AL13" s="21"/>
      <c r="AM13" s="21"/>
      <c r="AN13" s="21"/>
      <c r="AO13" s="21"/>
      <c r="AP13" s="21"/>
      <c r="AQ13" s="21"/>
      <c r="AR13" s="21"/>
      <c r="AS13" s="21"/>
      <c r="AT13" s="21"/>
      <c r="AU13" s="21"/>
      <c r="AV13" s="21"/>
      <c r="AW13" s="168" t="s">
        <v>84</v>
      </c>
      <c r="AX13" s="77"/>
      <c r="AY13" s="82"/>
      <c r="AZ13" s="22"/>
      <c r="BB13" s="65"/>
      <c r="BC13" s="66"/>
      <c r="BD13" s="66"/>
      <c r="BE13" s="66"/>
      <c r="BF13" s="66"/>
      <c r="BG13" s="66"/>
      <c r="BH13" s="66"/>
      <c r="BI13" s="66"/>
      <c r="BJ13" s="66"/>
      <c r="BK13" s="66"/>
      <c r="BL13" s="66"/>
      <c r="BM13" s="66"/>
      <c r="BN13" s="76"/>
      <c r="BO13" s="77"/>
      <c r="BP13" s="82"/>
      <c r="BQ13" s="22"/>
      <c r="BR13" s="26"/>
      <c r="BS13" s="61">
        <f t="shared" ref="BS13:BS36" si="0">O13</f>
        <v>497222</v>
      </c>
      <c r="BT13" s="313">
        <f>IFERROR(((BS13/BS14)-1),"")</f>
        <v>-1.2239189642876291E-2</v>
      </c>
      <c r="BU13" s="62"/>
      <c r="BV13" s="313" t="str">
        <f>IFERROR(((BU13/BU14)-1),"")</f>
        <v/>
      </c>
      <c r="BW13" s="385">
        <f t="shared" ref="BW13" si="1">IFERROR(BV13/BT13,0)</f>
        <v>0</v>
      </c>
      <c r="BX13" s="63">
        <f>BS13</f>
        <v>497222</v>
      </c>
      <c r="BY13" s="313">
        <f>IFERROR(((BX13/BX14)-1),"")</f>
        <v>-1.2239189642876291E-2</v>
      </c>
      <c r="BZ13" s="64">
        <f>BU13</f>
        <v>0</v>
      </c>
      <c r="CA13" s="386" t="str">
        <f>IFERROR(((BZ13/BZ14)-1),"")</f>
        <v/>
      </c>
      <c r="CB13" s="383">
        <f t="shared" ref="CB13" si="2">IFERROR(CA13/BY13,0)</f>
        <v>0</v>
      </c>
      <c r="CC13" s="310"/>
      <c r="CD13" s="337"/>
      <c r="CE13" s="76"/>
      <c r="CF13" s="77"/>
      <c r="CG13" s="82"/>
      <c r="CH13" s="22"/>
    </row>
    <row r="14" spans="1:86" s="4" customFormat="1" ht="118.5" customHeight="1">
      <c r="A14" s="289"/>
      <c r="B14" s="245"/>
      <c r="C14" s="292"/>
      <c r="D14" s="249"/>
      <c r="E14" s="171" t="s">
        <v>88</v>
      </c>
      <c r="F14" s="317"/>
      <c r="G14" s="114" t="s">
        <v>89</v>
      </c>
      <c r="H14" s="319"/>
      <c r="I14" s="303"/>
      <c r="J14" s="304"/>
      <c r="K14" s="126">
        <v>502929</v>
      </c>
      <c r="L14" s="312"/>
      <c r="M14" s="303"/>
      <c r="N14" s="304"/>
      <c r="O14" s="126">
        <v>503383</v>
      </c>
      <c r="P14" s="303"/>
      <c r="Q14" s="303"/>
      <c r="R14" s="304"/>
      <c r="S14" s="306"/>
      <c r="T14" s="296"/>
      <c r="U14" s="297"/>
      <c r="V14" s="298"/>
      <c r="W14" s="300"/>
      <c r="X14" s="127"/>
      <c r="Y14" s="128"/>
      <c r="Z14" s="128"/>
      <c r="AA14" s="128"/>
      <c r="AB14" s="128"/>
      <c r="AC14" s="47"/>
      <c r="AD14" s="47"/>
      <c r="AE14" s="71" t="s">
        <v>83</v>
      </c>
      <c r="AF14" s="78"/>
      <c r="AG14" s="78"/>
      <c r="AH14" s="78"/>
      <c r="AI14" s="122"/>
      <c r="AK14" s="58"/>
      <c r="AL14" s="23"/>
      <c r="AM14" s="23"/>
      <c r="AN14" s="23"/>
      <c r="AO14" s="23"/>
      <c r="AP14" s="23"/>
      <c r="AQ14" s="23"/>
      <c r="AR14" s="23"/>
      <c r="AS14" s="23"/>
      <c r="AT14" s="23"/>
      <c r="AU14" s="23"/>
      <c r="AV14" s="23"/>
      <c r="AW14" s="169" t="s">
        <v>84</v>
      </c>
      <c r="AX14" s="78"/>
      <c r="AY14" s="78"/>
      <c r="AZ14" s="24"/>
      <c r="BB14" s="32"/>
      <c r="BC14" s="33"/>
      <c r="BD14" s="33"/>
      <c r="BE14" s="33"/>
      <c r="BF14" s="33"/>
      <c r="BG14" s="33"/>
      <c r="BH14" s="33"/>
      <c r="BI14" s="33"/>
      <c r="BJ14" s="33"/>
      <c r="BK14" s="33"/>
      <c r="BL14" s="33"/>
      <c r="BM14" s="33"/>
      <c r="BN14" s="71"/>
      <c r="BO14" s="78"/>
      <c r="BP14" s="78"/>
      <c r="BQ14" s="24"/>
      <c r="BR14" s="26"/>
      <c r="BS14" s="36">
        <f t="shared" si="0"/>
        <v>503383</v>
      </c>
      <c r="BT14" s="314"/>
      <c r="BU14" s="37"/>
      <c r="BV14" s="314"/>
      <c r="BW14" s="239"/>
      <c r="BX14" s="55">
        <f>BS14</f>
        <v>503383</v>
      </c>
      <c r="BY14" s="314"/>
      <c r="BZ14" s="56">
        <f>BU14</f>
        <v>0</v>
      </c>
      <c r="CA14" s="387"/>
      <c r="CB14" s="384"/>
      <c r="CC14" s="219"/>
      <c r="CD14" s="221"/>
      <c r="CE14" s="71"/>
      <c r="CF14" s="78"/>
      <c r="CG14" s="78"/>
      <c r="CH14" s="24"/>
    </row>
    <row r="15" spans="1:86" s="4" customFormat="1" ht="107.25" customHeight="1">
      <c r="A15" s="287" t="s">
        <v>90</v>
      </c>
      <c r="B15" s="315">
        <v>2</v>
      </c>
      <c r="C15" s="291" t="s">
        <v>91</v>
      </c>
      <c r="D15" s="248" t="s">
        <v>92</v>
      </c>
      <c r="E15" s="170" t="s">
        <v>93</v>
      </c>
      <c r="F15" s="316" t="s">
        <v>80</v>
      </c>
      <c r="G15" s="113" t="s">
        <v>81</v>
      </c>
      <c r="H15" s="318"/>
      <c r="I15" s="301"/>
      <c r="J15" s="302"/>
      <c r="K15" s="123">
        <v>6313</v>
      </c>
      <c r="L15" s="311"/>
      <c r="M15" s="301"/>
      <c r="N15" s="302"/>
      <c r="O15" s="175">
        <v>3109</v>
      </c>
      <c r="P15" s="301"/>
      <c r="Q15" s="301"/>
      <c r="R15" s="302"/>
      <c r="S15" s="305" t="s">
        <v>82</v>
      </c>
      <c r="T15" s="293"/>
      <c r="U15" s="294"/>
      <c r="V15" s="295"/>
      <c r="W15" s="299" t="s">
        <v>82</v>
      </c>
      <c r="X15" s="124"/>
      <c r="Y15" s="125"/>
      <c r="Z15" s="125"/>
      <c r="AA15" s="125"/>
      <c r="AB15" s="125"/>
      <c r="AC15" s="46"/>
      <c r="AD15" s="46"/>
      <c r="AE15" s="76" t="s">
        <v>94</v>
      </c>
      <c r="AF15" s="77"/>
      <c r="AG15" s="77"/>
      <c r="AH15" s="77"/>
      <c r="AI15" s="121"/>
      <c r="AK15" s="57"/>
      <c r="AL15" s="21"/>
      <c r="AM15" s="21"/>
      <c r="AN15" s="21"/>
      <c r="AO15" s="21"/>
      <c r="AP15" s="21"/>
      <c r="AQ15" s="21"/>
      <c r="AR15" s="21"/>
      <c r="AS15" s="21"/>
      <c r="AT15" s="21"/>
      <c r="AU15" s="21"/>
      <c r="AV15" s="21"/>
      <c r="AW15" s="168"/>
      <c r="AX15" s="77"/>
      <c r="AY15" s="77"/>
      <c r="AZ15" s="22"/>
      <c r="BB15" s="30"/>
      <c r="BC15" s="31"/>
      <c r="BD15" s="31"/>
      <c r="BE15" s="31"/>
      <c r="BF15" s="31"/>
      <c r="BG15" s="31"/>
      <c r="BH15" s="31"/>
      <c r="BI15" s="31"/>
      <c r="BJ15" s="31"/>
      <c r="BK15" s="31"/>
      <c r="BL15" s="31"/>
      <c r="BM15" s="31"/>
      <c r="BN15" s="184" t="s">
        <v>95</v>
      </c>
      <c r="BO15" s="77"/>
      <c r="BP15" s="77"/>
      <c r="BQ15" s="22"/>
      <c r="BR15" s="26"/>
      <c r="BS15" s="34">
        <f t="shared" si="0"/>
        <v>3109</v>
      </c>
      <c r="BT15" s="237">
        <f>IFERROR((BS15/BS16),"")</f>
        <v>7.2220028339798834E-2</v>
      </c>
      <c r="BU15" s="35"/>
      <c r="BV15" s="237" t="str">
        <f t="shared" ref="BV15" si="3">IFERROR((BU15/BU16),"")</f>
        <v/>
      </c>
      <c r="BW15" s="239">
        <f t="shared" ref="BW15" si="4">IFERROR(BV15/BT15,0)</f>
        <v>0</v>
      </c>
      <c r="BX15" s="53">
        <f t="shared" ref="BX15:BX20" si="5">BS15</f>
        <v>3109</v>
      </c>
      <c r="BY15" s="237">
        <f>IFERROR((BX15/BX16),"")</f>
        <v>7.2220028339798834E-2</v>
      </c>
      <c r="BZ15" s="54">
        <f t="shared" ref="BZ15:BZ20" si="6">BU15</f>
        <v>0</v>
      </c>
      <c r="CA15" s="388" t="str">
        <f t="shared" ref="CA15" si="7">IFERROR((BZ15/BZ16),"")</f>
        <v/>
      </c>
      <c r="CB15" s="384">
        <f t="shared" ref="CB15" si="8">IFERROR(CA15/BY15,0)</f>
        <v>0</v>
      </c>
      <c r="CC15" s="218"/>
      <c r="CD15" s="220"/>
      <c r="CE15" s="76"/>
      <c r="CF15" s="77"/>
      <c r="CG15" s="77"/>
      <c r="CH15" s="22"/>
    </row>
    <row r="16" spans="1:86" s="4" customFormat="1" ht="107.25" customHeight="1">
      <c r="A16" s="288"/>
      <c r="B16" s="244"/>
      <c r="C16" s="292"/>
      <c r="D16" s="249"/>
      <c r="E16" s="171" t="s">
        <v>98</v>
      </c>
      <c r="F16" s="317"/>
      <c r="G16" s="114" t="s">
        <v>89</v>
      </c>
      <c r="H16" s="319"/>
      <c r="I16" s="303"/>
      <c r="J16" s="304"/>
      <c r="K16" s="126">
        <v>44134</v>
      </c>
      <c r="L16" s="312"/>
      <c r="M16" s="303"/>
      <c r="N16" s="304"/>
      <c r="O16" s="126">
        <v>43049</v>
      </c>
      <c r="P16" s="303"/>
      <c r="Q16" s="303"/>
      <c r="R16" s="304"/>
      <c r="S16" s="306"/>
      <c r="T16" s="296"/>
      <c r="U16" s="297"/>
      <c r="V16" s="298"/>
      <c r="W16" s="300"/>
      <c r="X16" s="127"/>
      <c r="Y16" s="128"/>
      <c r="Z16" s="128"/>
      <c r="AA16" s="128"/>
      <c r="AB16" s="128"/>
      <c r="AC16" s="47"/>
      <c r="AD16" s="47"/>
      <c r="AE16" s="71" t="s">
        <v>83</v>
      </c>
      <c r="AF16" s="78"/>
      <c r="AG16" s="78"/>
      <c r="AH16" s="78"/>
      <c r="AI16" s="122"/>
      <c r="AK16" s="58"/>
      <c r="AL16" s="23"/>
      <c r="AM16" s="23"/>
      <c r="AN16" s="23"/>
      <c r="AO16" s="23"/>
      <c r="AP16" s="23"/>
      <c r="AQ16" s="23"/>
      <c r="AR16" s="23"/>
      <c r="AS16" s="23"/>
      <c r="AT16" s="23"/>
      <c r="AU16" s="23"/>
      <c r="AV16" s="23"/>
      <c r="AW16" s="169" t="s">
        <v>84</v>
      </c>
      <c r="AX16" s="78"/>
      <c r="AY16" s="78"/>
      <c r="AZ16" s="24"/>
      <c r="BB16" s="32"/>
      <c r="BC16" s="33"/>
      <c r="BD16" s="33"/>
      <c r="BE16" s="33"/>
      <c r="BF16" s="33"/>
      <c r="BG16" s="33"/>
      <c r="BH16" s="33"/>
      <c r="BI16" s="33"/>
      <c r="BJ16" s="33"/>
      <c r="BK16" s="33"/>
      <c r="BL16" s="33"/>
      <c r="BM16" s="33"/>
      <c r="BN16" s="71"/>
      <c r="BO16" s="78"/>
      <c r="BP16" s="78"/>
      <c r="BQ16" s="24"/>
      <c r="BR16" s="26"/>
      <c r="BS16" s="36">
        <f t="shared" si="0"/>
        <v>43049</v>
      </c>
      <c r="BT16" s="238"/>
      <c r="BU16" s="37"/>
      <c r="BV16" s="238"/>
      <c r="BW16" s="239"/>
      <c r="BX16" s="55">
        <f t="shared" si="5"/>
        <v>43049</v>
      </c>
      <c r="BY16" s="238"/>
      <c r="BZ16" s="56">
        <f t="shared" si="6"/>
        <v>0</v>
      </c>
      <c r="CA16" s="389"/>
      <c r="CB16" s="384"/>
      <c r="CC16" s="219"/>
      <c r="CD16" s="221"/>
      <c r="CE16" s="71"/>
      <c r="CF16" s="78"/>
      <c r="CG16" s="78"/>
      <c r="CH16" s="24"/>
    </row>
    <row r="17" spans="1:86" s="4" customFormat="1" ht="107.25" customHeight="1">
      <c r="A17" s="288"/>
      <c r="B17" s="244">
        <v>3</v>
      </c>
      <c r="C17" s="291" t="s">
        <v>99</v>
      </c>
      <c r="D17" s="248" t="s">
        <v>100</v>
      </c>
      <c r="E17" s="170" t="s">
        <v>101</v>
      </c>
      <c r="F17" s="316" t="s">
        <v>80</v>
      </c>
      <c r="G17" s="113" t="s">
        <v>81</v>
      </c>
      <c r="H17" s="318"/>
      <c r="I17" s="301"/>
      <c r="J17" s="302"/>
      <c r="K17" s="123">
        <v>7054</v>
      </c>
      <c r="L17" s="311"/>
      <c r="M17" s="301"/>
      <c r="N17" s="302"/>
      <c r="O17" s="123">
        <v>7054</v>
      </c>
      <c r="P17" s="301"/>
      <c r="Q17" s="301"/>
      <c r="R17" s="302"/>
      <c r="S17" s="305" t="s">
        <v>82</v>
      </c>
      <c r="T17" s="293"/>
      <c r="U17" s="294"/>
      <c r="V17" s="295"/>
      <c r="W17" s="299" t="s">
        <v>82</v>
      </c>
      <c r="X17" s="124"/>
      <c r="Y17" s="125"/>
      <c r="Z17" s="125"/>
      <c r="AA17" s="125"/>
      <c r="AB17" s="125"/>
      <c r="AC17" s="46"/>
      <c r="AD17" s="46"/>
      <c r="AE17" s="76" t="s">
        <v>94</v>
      </c>
      <c r="AF17" s="77"/>
      <c r="AG17" s="77"/>
      <c r="AH17" s="77"/>
      <c r="AI17" s="121"/>
      <c r="AK17" s="57"/>
      <c r="AL17" s="21"/>
      <c r="AM17" s="21"/>
      <c r="AN17" s="21"/>
      <c r="AO17" s="21"/>
      <c r="AP17" s="21"/>
      <c r="AQ17" s="21"/>
      <c r="AR17" s="21"/>
      <c r="AS17" s="21"/>
      <c r="AT17" s="21"/>
      <c r="AU17" s="21"/>
      <c r="AV17" s="21"/>
      <c r="AW17" s="168"/>
      <c r="AX17" s="77"/>
      <c r="AY17" s="77"/>
      <c r="AZ17" s="22"/>
      <c r="BB17" s="30"/>
      <c r="BC17" s="31"/>
      <c r="BD17" s="31"/>
      <c r="BE17" s="31"/>
      <c r="BF17" s="31"/>
      <c r="BG17" s="31"/>
      <c r="BH17" s="31"/>
      <c r="BI17" s="31"/>
      <c r="BJ17" s="31"/>
      <c r="BK17" s="31"/>
      <c r="BL17" s="31"/>
      <c r="BM17" s="31"/>
      <c r="BN17" s="76"/>
      <c r="BO17" s="77"/>
      <c r="BP17" s="77"/>
      <c r="BQ17" s="22"/>
      <c r="BR17" s="26"/>
      <c r="BS17" s="34">
        <f t="shared" si="0"/>
        <v>7054</v>
      </c>
      <c r="BT17" s="237">
        <f>IFERROR((BS17/BS18),"")</f>
        <v>4.4986671088378977E-2</v>
      </c>
      <c r="BU17" s="35"/>
      <c r="BV17" s="237" t="str">
        <f t="shared" ref="BV17" si="9">IFERROR((BU17/BU18),"")</f>
        <v/>
      </c>
      <c r="BW17" s="239">
        <f t="shared" ref="BW17" si="10">IFERROR(BV17/BT17,0)</f>
        <v>0</v>
      </c>
      <c r="BX17" s="53">
        <f t="shared" si="5"/>
        <v>7054</v>
      </c>
      <c r="BY17" s="237">
        <f>IFERROR((BX17/BX18),"")</f>
        <v>4.4986671088378977E-2</v>
      </c>
      <c r="BZ17" s="54">
        <f t="shared" si="6"/>
        <v>0</v>
      </c>
      <c r="CA17" s="388" t="str">
        <f t="shared" ref="CA17" si="11">IFERROR((BZ17/BZ18),"")</f>
        <v/>
      </c>
      <c r="CB17" s="384">
        <f t="shared" ref="CB17" si="12">IFERROR(CA17/BY17,0)</f>
        <v>0</v>
      </c>
      <c r="CC17" s="218"/>
      <c r="CD17" s="220"/>
      <c r="CE17" s="76"/>
      <c r="CF17" s="77"/>
      <c r="CG17" s="77"/>
      <c r="CH17" s="22"/>
    </row>
    <row r="18" spans="1:86" s="4" customFormat="1" ht="107.25" customHeight="1">
      <c r="A18" s="288"/>
      <c r="B18" s="244"/>
      <c r="C18" s="292"/>
      <c r="D18" s="249"/>
      <c r="E18" s="171" t="s">
        <v>103</v>
      </c>
      <c r="F18" s="317"/>
      <c r="G18" s="114" t="s">
        <v>89</v>
      </c>
      <c r="H18" s="319"/>
      <c r="I18" s="303"/>
      <c r="J18" s="304"/>
      <c r="K18" s="126">
        <v>156961</v>
      </c>
      <c r="L18" s="312"/>
      <c r="M18" s="303"/>
      <c r="N18" s="304"/>
      <c r="O18" s="126">
        <v>156802</v>
      </c>
      <c r="P18" s="303"/>
      <c r="Q18" s="303"/>
      <c r="R18" s="304"/>
      <c r="S18" s="306"/>
      <c r="T18" s="296"/>
      <c r="U18" s="297"/>
      <c r="V18" s="298"/>
      <c r="W18" s="300"/>
      <c r="X18" s="127"/>
      <c r="Y18" s="128"/>
      <c r="Z18" s="128"/>
      <c r="AA18" s="128"/>
      <c r="AB18" s="128"/>
      <c r="AC18" s="47"/>
      <c r="AD18" s="47"/>
      <c r="AE18" s="71" t="s">
        <v>83</v>
      </c>
      <c r="AF18" s="78"/>
      <c r="AG18" s="78"/>
      <c r="AH18" s="78"/>
      <c r="AI18" s="122"/>
      <c r="AK18" s="58"/>
      <c r="AL18" s="23"/>
      <c r="AM18" s="23"/>
      <c r="AN18" s="23"/>
      <c r="AO18" s="23"/>
      <c r="AP18" s="23"/>
      <c r="AQ18" s="23"/>
      <c r="AR18" s="23"/>
      <c r="AS18" s="23"/>
      <c r="AT18" s="23"/>
      <c r="AU18" s="23"/>
      <c r="AV18" s="23"/>
      <c r="AW18" s="169" t="s">
        <v>84</v>
      </c>
      <c r="AX18" s="78"/>
      <c r="AY18" s="78"/>
      <c r="AZ18" s="24"/>
      <c r="BB18" s="32"/>
      <c r="BC18" s="33"/>
      <c r="BD18" s="33"/>
      <c r="BE18" s="33"/>
      <c r="BF18" s="33"/>
      <c r="BG18" s="33"/>
      <c r="BH18" s="33"/>
      <c r="BI18" s="33"/>
      <c r="BJ18" s="33"/>
      <c r="BK18" s="33"/>
      <c r="BL18" s="33"/>
      <c r="BM18" s="33"/>
      <c r="BN18" s="71"/>
      <c r="BO18" s="78"/>
      <c r="BP18" s="78"/>
      <c r="BQ18" s="24"/>
      <c r="BR18" s="26"/>
      <c r="BS18" s="36">
        <f t="shared" si="0"/>
        <v>156802</v>
      </c>
      <c r="BT18" s="238"/>
      <c r="BU18" s="37"/>
      <c r="BV18" s="238"/>
      <c r="BW18" s="239"/>
      <c r="BX18" s="55">
        <f t="shared" si="5"/>
        <v>156802</v>
      </c>
      <c r="BY18" s="238"/>
      <c r="BZ18" s="56">
        <f t="shared" si="6"/>
        <v>0</v>
      </c>
      <c r="CA18" s="389"/>
      <c r="CB18" s="384"/>
      <c r="CC18" s="219"/>
      <c r="CD18" s="221"/>
      <c r="CE18" s="71"/>
      <c r="CF18" s="78"/>
      <c r="CG18" s="78"/>
      <c r="CH18" s="24"/>
    </row>
    <row r="19" spans="1:86" s="4" customFormat="1" ht="107.25" customHeight="1">
      <c r="A19" s="288"/>
      <c r="B19" s="244">
        <v>4</v>
      </c>
      <c r="C19" s="291" t="s">
        <v>104</v>
      </c>
      <c r="D19" s="248" t="s">
        <v>105</v>
      </c>
      <c r="E19" s="170" t="s">
        <v>106</v>
      </c>
      <c r="F19" s="316" t="s">
        <v>80</v>
      </c>
      <c r="G19" s="113" t="s">
        <v>81</v>
      </c>
      <c r="H19" s="318"/>
      <c r="I19" s="301"/>
      <c r="J19" s="302"/>
      <c r="K19" s="123">
        <v>10315</v>
      </c>
      <c r="L19" s="311"/>
      <c r="M19" s="301"/>
      <c r="N19" s="302"/>
      <c r="O19" s="175">
        <v>12172</v>
      </c>
      <c r="P19" s="301"/>
      <c r="Q19" s="301"/>
      <c r="R19" s="302"/>
      <c r="S19" s="305" t="s">
        <v>82</v>
      </c>
      <c r="T19" s="293"/>
      <c r="U19" s="294"/>
      <c r="V19" s="295"/>
      <c r="W19" s="299" t="s">
        <v>82</v>
      </c>
      <c r="X19" s="124"/>
      <c r="Y19" s="125"/>
      <c r="Z19" s="125"/>
      <c r="AA19" s="125"/>
      <c r="AB19" s="125"/>
      <c r="AC19" s="46"/>
      <c r="AD19" s="46"/>
      <c r="AE19" s="76" t="s">
        <v>94</v>
      </c>
      <c r="AF19" s="77"/>
      <c r="AG19" s="77"/>
      <c r="AH19" s="77"/>
      <c r="AI19" s="121"/>
      <c r="AK19" s="57"/>
      <c r="AL19" s="21"/>
      <c r="AM19" s="21"/>
      <c r="AN19" s="21"/>
      <c r="AO19" s="21"/>
      <c r="AP19" s="21"/>
      <c r="AQ19" s="21"/>
      <c r="AR19" s="21"/>
      <c r="AS19" s="21"/>
      <c r="AT19" s="21"/>
      <c r="AU19" s="21"/>
      <c r="AV19" s="21"/>
      <c r="AW19" s="168"/>
      <c r="AX19" s="77"/>
      <c r="AY19" s="77"/>
      <c r="AZ19" s="22"/>
      <c r="BB19" s="30"/>
      <c r="BC19" s="31"/>
      <c r="BD19" s="31"/>
      <c r="BE19" s="31"/>
      <c r="BF19" s="31"/>
      <c r="BG19" s="31"/>
      <c r="BH19" s="31"/>
      <c r="BI19" s="31"/>
      <c r="BJ19" s="31"/>
      <c r="BK19" s="31"/>
      <c r="BL19" s="31"/>
      <c r="BM19" s="31"/>
      <c r="BN19" s="184" t="s">
        <v>95</v>
      </c>
      <c r="BO19" s="77"/>
      <c r="BP19" s="77"/>
      <c r="BQ19" s="22"/>
      <c r="BR19" s="26"/>
      <c r="BS19" s="34">
        <f t="shared" si="0"/>
        <v>12172</v>
      </c>
      <c r="BT19" s="237">
        <f>IFERROR((BS19/BS20),"")</f>
        <v>4.0101208439307881E-2</v>
      </c>
      <c r="BU19" s="35"/>
      <c r="BV19" s="237" t="str">
        <f t="shared" ref="BV19" si="13">IFERROR((BU19/BU20),"")</f>
        <v/>
      </c>
      <c r="BW19" s="239">
        <f t="shared" ref="BW19" si="14">IFERROR(BV19/BT19,0)</f>
        <v>0</v>
      </c>
      <c r="BX19" s="53">
        <f t="shared" si="5"/>
        <v>12172</v>
      </c>
      <c r="BY19" s="237">
        <f>IFERROR((BX19/BX20),"")</f>
        <v>4.0101208439307881E-2</v>
      </c>
      <c r="BZ19" s="54">
        <f t="shared" si="6"/>
        <v>0</v>
      </c>
      <c r="CA19" s="388" t="str">
        <f t="shared" ref="CA19" si="15">IFERROR((BZ19/BZ20),"")</f>
        <v/>
      </c>
      <c r="CB19" s="384">
        <f t="shared" ref="CB19" si="16">IFERROR(CA19/BY19,0)</f>
        <v>0</v>
      </c>
      <c r="CC19" s="218"/>
      <c r="CD19" s="220"/>
      <c r="CE19" s="76"/>
      <c r="CF19" s="77"/>
      <c r="CG19" s="77"/>
      <c r="CH19" s="22"/>
    </row>
    <row r="20" spans="1:86" s="4" customFormat="1" ht="107.25" customHeight="1">
      <c r="A20" s="288"/>
      <c r="B20" s="245"/>
      <c r="C20" s="292"/>
      <c r="D20" s="249"/>
      <c r="E20" s="171" t="s">
        <v>108</v>
      </c>
      <c r="F20" s="317"/>
      <c r="G20" s="114" t="s">
        <v>89</v>
      </c>
      <c r="H20" s="319"/>
      <c r="I20" s="303"/>
      <c r="J20" s="304"/>
      <c r="K20" s="126">
        <v>301834</v>
      </c>
      <c r="L20" s="312"/>
      <c r="M20" s="303"/>
      <c r="N20" s="304"/>
      <c r="O20" s="126">
        <v>303532</v>
      </c>
      <c r="P20" s="303"/>
      <c r="Q20" s="303"/>
      <c r="R20" s="304"/>
      <c r="S20" s="306"/>
      <c r="T20" s="296"/>
      <c r="U20" s="297"/>
      <c r="V20" s="298"/>
      <c r="W20" s="300"/>
      <c r="X20" s="127"/>
      <c r="Y20" s="128"/>
      <c r="Z20" s="128"/>
      <c r="AA20" s="128"/>
      <c r="AB20" s="128"/>
      <c r="AC20" s="47"/>
      <c r="AD20" s="47"/>
      <c r="AE20" s="71" t="s">
        <v>83</v>
      </c>
      <c r="AF20" s="78"/>
      <c r="AG20" s="78"/>
      <c r="AH20" s="78"/>
      <c r="AI20" s="122"/>
      <c r="AK20" s="58"/>
      <c r="AL20" s="23"/>
      <c r="AM20" s="23"/>
      <c r="AN20" s="23"/>
      <c r="AO20" s="23"/>
      <c r="AP20" s="23"/>
      <c r="AQ20" s="23"/>
      <c r="AR20" s="23"/>
      <c r="AS20" s="23"/>
      <c r="AT20" s="23"/>
      <c r="AU20" s="23"/>
      <c r="AV20" s="23"/>
      <c r="AW20" s="169" t="s">
        <v>84</v>
      </c>
      <c r="AX20" s="78"/>
      <c r="AY20" s="78"/>
      <c r="AZ20" s="24"/>
      <c r="BB20" s="32"/>
      <c r="BC20" s="33"/>
      <c r="BD20" s="33"/>
      <c r="BE20" s="33"/>
      <c r="BF20" s="33"/>
      <c r="BG20" s="33"/>
      <c r="BH20" s="33"/>
      <c r="BI20" s="33"/>
      <c r="BJ20" s="33"/>
      <c r="BK20" s="33"/>
      <c r="BL20" s="33"/>
      <c r="BM20" s="33"/>
      <c r="BN20" s="71"/>
      <c r="BO20" s="78"/>
      <c r="BP20" s="78"/>
      <c r="BQ20" s="24"/>
      <c r="BR20" s="26"/>
      <c r="BS20" s="36">
        <f t="shared" si="0"/>
        <v>303532</v>
      </c>
      <c r="BT20" s="238"/>
      <c r="BU20" s="37"/>
      <c r="BV20" s="238"/>
      <c r="BW20" s="239"/>
      <c r="BX20" s="55">
        <f t="shared" si="5"/>
        <v>303532</v>
      </c>
      <c r="BY20" s="238"/>
      <c r="BZ20" s="56">
        <f t="shared" si="6"/>
        <v>0</v>
      </c>
      <c r="CA20" s="389"/>
      <c r="CB20" s="384"/>
      <c r="CC20" s="219"/>
      <c r="CD20" s="221"/>
      <c r="CE20" s="71"/>
      <c r="CF20" s="78"/>
      <c r="CG20" s="78"/>
      <c r="CH20" s="24"/>
    </row>
    <row r="21" spans="1:86" s="4" customFormat="1" ht="237.75" customHeight="1">
      <c r="A21" s="287" t="s">
        <v>109</v>
      </c>
      <c r="B21" s="244">
        <v>5</v>
      </c>
      <c r="C21" s="291" t="s">
        <v>110</v>
      </c>
      <c r="D21" s="248" t="s">
        <v>111</v>
      </c>
      <c r="E21" s="170" t="s">
        <v>112</v>
      </c>
      <c r="F21" s="250" t="s">
        <v>60</v>
      </c>
      <c r="G21" s="117" t="s">
        <v>113</v>
      </c>
      <c r="H21" s="129">
        <v>0</v>
      </c>
      <c r="I21" s="130">
        <v>2710</v>
      </c>
      <c r="J21" s="130">
        <v>3251</v>
      </c>
      <c r="K21" s="130">
        <v>3071</v>
      </c>
      <c r="L21" s="131"/>
      <c r="M21" s="130">
        <v>2710</v>
      </c>
      <c r="N21" s="130">
        <v>3251</v>
      </c>
      <c r="O21" s="123">
        <v>3071</v>
      </c>
      <c r="P21" s="132">
        <f t="shared" ref="P21:P36" si="17">H21</f>
        <v>0</v>
      </c>
      <c r="Q21" s="133">
        <f t="shared" ref="Q21:Q36" si="18">H21+I21</f>
        <v>2710</v>
      </c>
      <c r="R21" s="133">
        <f t="shared" ref="R21:R36" si="19">H21+I21+J21</f>
        <v>5961</v>
      </c>
      <c r="S21" s="134">
        <f t="shared" ref="S21:S36" si="20">H21+I21+J21+K21</f>
        <v>9032</v>
      </c>
      <c r="T21" s="131"/>
      <c r="U21" s="135">
        <f>H21+M21</f>
        <v>2710</v>
      </c>
      <c r="V21" s="135">
        <f t="shared" ref="V21:W23" si="21">U21+N21</f>
        <v>5961</v>
      </c>
      <c r="W21" s="136">
        <f t="shared" si="21"/>
        <v>9032</v>
      </c>
      <c r="X21" s="137">
        <f t="shared" ref="X21:X36" si="22">H21</f>
        <v>0</v>
      </c>
      <c r="Y21" s="252" t="str">
        <f>IFERROR((X21/X22),"")</f>
        <v/>
      </c>
      <c r="Z21" s="138">
        <v>401</v>
      </c>
      <c r="AA21" s="254">
        <f t="shared" ref="AA21" si="23">IFERROR((Z21/Z22),"")</f>
        <v>0.55158184319119674</v>
      </c>
      <c r="AB21" s="224">
        <f>IFERROR(AA21/Y21,0)</f>
        <v>0</v>
      </c>
      <c r="AC21" s="256" t="s">
        <v>114</v>
      </c>
      <c r="AD21" s="231" t="s">
        <v>115</v>
      </c>
      <c r="AE21" s="68" t="s">
        <v>116</v>
      </c>
      <c r="AF21" s="70" t="s">
        <v>117</v>
      </c>
      <c r="AG21" s="70"/>
      <c r="AH21" s="258" t="str">
        <f>[1]Seguimiento!AF21</f>
        <v>No se programaron metas de UCN´s para el primer trimestre del año.</v>
      </c>
      <c r="AI21" s="260"/>
      <c r="AK21" s="137">
        <f>M21</f>
        <v>2710</v>
      </c>
      <c r="AL21" s="222">
        <f>IFERROR((AK21/AK22),"")</f>
        <v>0.52005373248896569</v>
      </c>
      <c r="AM21" s="138">
        <v>2282</v>
      </c>
      <c r="AN21" s="222">
        <f t="shared" ref="AN21" si="24">IFERROR((AM21/AM22),"")</f>
        <v>0.51177394034536894</v>
      </c>
      <c r="AO21" s="224">
        <f>IFERROR(AN21/AL21,0)</f>
        <v>0.98407896794823513</v>
      </c>
      <c r="AP21" s="150">
        <f>U21</f>
        <v>2710</v>
      </c>
      <c r="AQ21" s="222">
        <f>IFERROR((AP21/AP22),"")</f>
        <v>0.52005373248896569</v>
      </c>
      <c r="AR21" s="165">
        <f>Z21+AM21</f>
        <v>2683</v>
      </c>
      <c r="AS21" s="222">
        <f t="shared" ref="AS21" si="25">IFERROR((AR21/AR22),"")</f>
        <v>0.51735441573467023</v>
      </c>
      <c r="AT21" s="224">
        <f>IFERROR(AS21/AQ21,0)</f>
        <v>0.99480954258057797</v>
      </c>
      <c r="AU21" s="225" t="s">
        <v>118</v>
      </c>
      <c r="AV21" s="227" t="s">
        <v>119</v>
      </c>
      <c r="AW21" s="68"/>
      <c r="AX21" s="160">
        <v>1914</v>
      </c>
      <c r="AY21" s="161" t="s">
        <v>120</v>
      </c>
      <c r="AZ21" s="229"/>
      <c r="BB21" s="34">
        <f t="shared" ref="BB21:BB36" si="26">N21</f>
        <v>3251</v>
      </c>
      <c r="BC21" s="237">
        <f>IFERROR((BB21/BB22),"")</f>
        <v>0.51991044298736611</v>
      </c>
      <c r="BD21" s="35">
        <v>2704</v>
      </c>
      <c r="BE21" s="237">
        <f t="shared" ref="BE21" si="27">IFERROR((BD21/BD22),"")</f>
        <v>0.53576382009114321</v>
      </c>
      <c r="BF21" s="239">
        <f>IFERROR(BE21/BC21,0)</f>
        <v>1.0304925152352871</v>
      </c>
      <c r="BG21" s="53">
        <f>V21</f>
        <v>5961</v>
      </c>
      <c r="BH21" s="237">
        <f>IFERROR((BG21/BG22),"")</f>
        <v>0.51997557571528263</v>
      </c>
      <c r="BI21" s="54">
        <f>AR21+BD21</f>
        <v>5387</v>
      </c>
      <c r="BJ21" s="237">
        <f t="shared" ref="BJ21" si="28">IFERROR((BI21/BI22),"")</f>
        <v>0.52643408580084039</v>
      </c>
      <c r="BK21" s="239">
        <f>IFERROR(BJ21/BH21,0)</f>
        <v>1.0124207951049882</v>
      </c>
      <c r="BL21" s="240" t="s">
        <v>121</v>
      </c>
      <c r="BM21" s="242" t="s">
        <v>122</v>
      </c>
      <c r="BN21" s="68"/>
      <c r="BO21" s="178">
        <v>2376</v>
      </c>
      <c r="BP21" s="178" t="s">
        <v>120</v>
      </c>
      <c r="BQ21" s="229"/>
      <c r="BR21" s="26"/>
      <c r="BS21" s="34">
        <f t="shared" si="0"/>
        <v>3071</v>
      </c>
      <c r="BT21" s="237">
        <f>IFERROR((BS21/BS22),"")</f>
        <v>0.39564545220304043</v>
      </c>
      <c r="BU21" s="35"/>
      <c r="BV21" s="237" t="str">
        <f t="shared" ref="BV21" si="29">IFERROR((BU21/BU22),"")</f>
        <v/>
      </c>
      <c r="BW21" s="239">
        <f>IFERROR(BV21/BT21,0)</f>
        <v>0</v>
      </c>
      <c r="BX21" s="53">
        <f>W21</f>
        <v>9032</v>
      </c>
      <c r="BY21" s="237">
        <f>IFERROR((BX21/BX22),"")</f>
        <v>0.4697805055653802</v>
      </c>
      <c r="BZ21" s="54">
        <f>BI21+BU21</f>
        <v>5387</v>
      </c>
      <c r="CA21" s="388">
        <f t="shared" ref="CA21" si="30">IFERROR((BZ21/BZ22),"")</f>
        <v>0.52643408580084039</v>
      </c>
      <c r="CB21" s="384">
        <f>IFERROR(CA21/BY21,0)</f>
        <v>1.1205958518165364</v>
      </c>
      <c r="CC21" s="218"/>
      <c r="CD21" s="220"/>
      <c r="CE21" s="68"/>
      <c r="CF21" s="70"/>
      <c r="CG21" s="70"/>
      <c r="CH21" s="229"/>
    </row>
    <row r="22" spans="1:86" s="4" customFormat="1" ht="248.25" customHeight="1">
      <c r="A22" s="288"/>
      <c r="B22" s="245"/>
      <c r="C22" s="292"/>
      <c r="D22" s="249"/>
      <c r="E22" s="171" t="s">
        <v>126</v>
      </c>
      <c r="F22" s="251"/>
      <c r="G22" s="116" t="s">
        <v>127</v>
      </c>
      <c r="H22" s="139">
        <v>0</v>
      </c>
      <c r="I22" s="140">
        <v>5211</v>
      </c>
      <c r="J22" s="140">
        <v>6253</v>
      </c>
      <c r="K22" s="140">
        <v>5905</v>
      </c>
      <c r="L22" s="141"/>
      <c r="M22" s="140">
        <v>5211</v>
      </c>
      <c r="N22" s="140">
        <v>6253</v>
      </c>
      <c r="O22" s="176">
        <v>7762</v>
      </c>
      <c r="P22" s="142">
        <f t="shared" si="17"/>
        <v>0</v>
      </c>
      <c r="Q22" s="143">
        <f t="shared" si="18"/>
        <v>5211</v>
      </c>
      <c r="R22" s="143">
        <f t="shared" si="19"/>
        <v>11464</v>
      </c>
      <c r="S22" s="144">
        <f t="shared" si="20"/>
        <v>17369</v>
      </c>
      <c r="T22" s="141"/>
      <c r="U22" s="145">
        <f>H22+M22</f>
        <v>5211</v>
      </c>
      <c r="V22" s="145">
        <f t="shared" si="21"/>
        <v>11464</v>
      </c>
      <c r="W22" s="146">
        <f t="shared" si="21"/>
        <v>19226</v>
      </c>
      <c r="X22" s="147">
        <f t="shared" si="22"/>
        <v>0</v>
      </c>
      <c r="Y22" s="253"/>
      <c r="Z22" s="148">
        <v>727</v>
      </c>
      <c r="AA22" s="255"/>
      <c r="AB22" s="224"/>
      <c r="AC22" s="257"/>
      <c r="AD22" s="232"/>
      <c r="AE22" s="69" t="s">
        <v>128</v>
      </c>
      <c r="AF22" s="71" t="s">
        <v>83</v>
      </c>
      <c r="AG22" s="71"/>
      <c r="AH22" s="259"/>
      <c r="AI22" s="261"/>
      <c r="AK22" s="147">
        <f t="shared" ref="AK22:AK36" si="31">M22</f>
        <v>5211</v>
      </c>
      <c r="AL22" s="223"/>
      <c r="AM22" s="148">
        <v>4459</v>
      </c>
      <c r="AN22" s="223"/>
      <c r="AO22" s="224"/>
      <c r="AP22" s="151">
        <f>U22</f>
        <v>5211</v>
      </c>
      <c r="AQ22" s="223"/>
      <c r="AR22" s="166">
        <f>Z22+AM22</f>
        <v>5186</v>
      </c>
      <c r="AS22" s="223"/>
      <c r="AT22" s="224"/>
      <c r="AU22" s="226"/>
      <c r="AV22" s="228"/>
      <c r="AW22" s="69"/>
      <c r="AX22" s="152">
        <v>4450</v>
      </c>
      <c r="AY22" s="153" t="s">
        <v>120</v>
      </c>
      <c r="AZ22" s="230"/>
      <c r="BB22" s="36">
        <f t="shared" si="26"/>
        <v>6253</v>
      </c>
      <c r="BC22" s="238"/>
      <c r="BD22" s="37">
        <v>5047</v>
      </c>
      <c r="BE22" s="238"/>
      <c r="BF22" s="239"/>
      <c r="BG22" s="55">
        <f>V22</f>
        <v>11464</v>
      </c>
      <c r="BH22" s="238"/>
      <c r="BI22" s="56">
        <f>AR22+BD22</f>
        <v>10233</v>
      </c>
      <c r="BJ22" s="238"/>
      <c r="BK22" s="239"/>
      <c r="BL22" s="241"/>
      <c r="BM22" s="243"/>
      <c r="BN22" s="184" t="s">
        <v>95</v>
      </c>
      <c r="BO22" s="179">
        <v>5047</v>
      </c>
      <c r="BP22" s="179" t="s">
        <v>83</v>
      </c>
      <c r="BQ22" s="230"/>
      <c r="BR22" s="26"/>
      <c r="BS22" s="36">
        <f t="shared" si="0"/>
        <v>7762</v>
      </c>
      <c r="BT22" s="238"/>
      <c r="BU22" s="37"/>
      <c r="BV22" s="238"/>
      <c r="BW22" s="239"/>
      <c r="BX22" s="55">
        <f>W22</f>
        <v>19226</v>
      </c>
      <c r="BY22" s="238"/>
      <c r="BZ22" s="56">
        <f>BI22+BU22</f>
        <v>10233</v>
      </c>
      <c r="CA22" s="389"/>
      <c r="CB22" s="384"/>
      <c r="CC22" s="219"/>
      <c r="CD22" s="221"/>
      <c r="CE22" s="69"/>
      <c r="CF22" s="71"/>
      <c r="CG22" s="71"/>
      <c r="CH22" s="230"/>
    </row>
    <row r="23" spans="1:86" s="4" customFormat="1" ht="408" customHeight="1">
      <c r="A23" s="288"/>
      <c r="B23" s="244">
        <v>6</v>
      </c>
      <c r="C23" s="291" t="s">
        <v>129</v>
      </c>
      <c r="D23" s="248" t="s">
        <v>130</v>
      </c>
      <c r="E23" s="170" t="s">
        <v>131</v>
      </c>
      <c r="F23" s="250" t="s">
        <v>60</v>
      </c>
      <c r="G23" s="115" t="s">
        <v>132</v>
      </c>
      <c r="H23" s="129">
        <v>0</v>
      </c>
      <c r="I23" s="130">
        <v>4</v>
      </c>
      <c r="J23" s="130">
        <v>2</v>
      </c>
      <c r="K23" s="130">
        <v>0</v>
      </c>
      <c r="L23" s="131"/>
      <c r="M23" s="130">
        <v>4</v>
      </c>
      <c r="N23" s="130">
        <v>2</v>
      </c>
      <c r="O23" s="123">
        <v>0</v>
      </c>
      <c r="P23" s="132">
        <f t="shared" si="17"/>
        <v>0</v>
      </c>
      <c r="Q23" s="133">
        <f t="shared" si="18"/>
        <v>4</v>
      </c>
      <c r="R23" s="133">
        <f t="shared" si="19"/>
        <v>6</v>
      </c>
      <c r="S23" s="134">
        <f t="shared" si="20"/>
        <v>6</v>
      </c>
      <c r="T23" s="131"/>
      <c r="U23" s="135">
        <f>H23+M23</f>
        <v>4</v>
      </c>
      <c r="V23" s="135">
        <f t="shared" si="21"/>
        <v>6</v>
      </c>
      <c r="W23" s="136">
        <f t="shared" si="21"/>
        <v>6</v>
      </c>
      <c r="X23" s="137">
        <f t="shared" si="22"/>
        <v>0</v>
      </c>
      <c r="Y23" s="252">
        <f>IFERROR((X23/X24),"")</f>
        <v>0</v>
      </c>
      <c r="Z23" s="138">
        <v>20</v>
      </c>
      <c r="AA23" s="254">
        <f t="shared" ref="AA23" si="32">IFERROR((Z23/Z24),"")</f>
        <v>2.9498525073746312E-2</v>
      </c>
      <c r="AB23" s="224">
        <f t="shared" ref="AB23" si="33">IFERROR(AA23/Y23,0)</f>
        <v>0</v>
      </c>
      <c r="AC23" s="256" t="s">
        <v>114</v>
      </c>
      <c r="AD23" s="231" t="s">
        <v>115</v>
      </c>
      <c r="AE23" s="72" t="s">
        <v>94</v>
      </c>
      <c r="AF23" s="79" t="s">
        <v>83</v>
      </c>
      <c r="AG23" s="79"/>
      <c r="AH23" s="258" t="str">
        <f>[1]Seguimiento!AF23</f>
        <v>No se programaron metas de UCN´s para el primer trimestre del año.</v>
      </c>
      <c r="AI23" s="260"/>
      <c r="AK23" s="137">
        <f t="shared" si="31"/>
        <v>4</v>
      </c>
      <c r="AL23" s="222">
        <f>IFERROR((AK23/AK24),"")</f>
        <v>0.13333333333333333</v>
      </c>
      <c r="AM23" s="138">
        <v>98</v>
      </c>
      <c r="AN23" s="222">
        <f t="shared" ref="AN23" si="34">IFERROR((AM23/AM24),"")</f>
        <v>0.13706293706293707</v>
      </c>
      <c r="AO23" s="224">
        <f t="shared" ref="AO23" si="35">IFERROR(AN23/AL23,0)</f>
        <v>1.0279720279720281</v>
      </c>
      <c r="AP23" s="150">
        <f>U23</f>
        <v>4</v>
      </c>
      <c r="AQ23" s="222">
        <f>IFERROR((AP23/AP24),"")</f>
        <v>0.13333333333333333</v>
      </c>
      <c r="AR23" s="165">
        <f>Z23+AM23</f>
        <v>118</v>
      </c>
      <c r="AS23" s="222">
        <f t="shared" ref="AS23" si="36">IFERROR((AR23/AR24),"")</f>
        <v>0.16503496503496504</v>
      </c>
      <c r="AT23" s="224">
        <f t="shared" ref="AT23" si="37">IFERROR(AS23/AQ23,0)</f>
        <v>1.2377622377622377</v>
      </c>
      <c r="AU23" s="225" t="s">
        <v>133</v>
      </c>
      <c r="AV23" s="227" t="s">
        <v>134</v>
      </c>
      <c r="AW23" s="72"/>
      <c r="AX23" s="162">
        <v>98</v>
      </c>
      <c r="AY23" s="161" t="s">
        <v>87</v>
      </c>
      <c r="AZ23" s="229"/>
      <c r="BB23" s="34">
        <f t="shared" si="26"/>
        <v>2</v>
      </c>
      <c r="BC23" s="237">
        <f>IFERROR((BB23/BB24),"")</f>
        <v>5.8823529411764705E-2</v>
      </c>
      <c r="BD23" s="35">
        <v>105</v>
      </c>
      <c r="BE23" s="237">
        <f t="shared" ref="BE23" si="38">IFERROR((BD23/BD24),"")</f>
        <v>0.14664804469273743</v>
      </c>
      <c r="BF23" s="239">
        <f t="shared" ref="BF23" si="39">IFERROR(BE23/BC23,0)</f>
        <v>2.4930167597765363</v>
      </c>
      <c r="BG23" s="53">
        <f>V23</f>
        <v>6</v>
      </c>
      <c r="BH23" s="237">
        <f>IFERROR((BG23/BG24),"")</f>
        <v>0.17647058823529413</v>
      </c>
      <c r="BI23" s="54">
        <f>AR23+BD23</f>
        <v>223</v>
      </c>
      <c r="BJ23" s="237">
        <f t="shared" ref="BJ23" si="40">IFERROR((BI23/BI24),"")</f>
        <v>0.31145251396648044</v>
      </c>
      <c r="BK23" s="239">
        <f t="shared" ref="BK23" si="41">IFERROR(BJ23/BH23,0)</f>
        <v>1.764897579143389</v>
      </c>
      <c r="BL23" s="240" t="s">
        <v>135</v>
      </c>
      <c r="BM23" s="242" t="s">
        <v>136</v>
      </c>
      <c r="BN23" s="72"/>
      <c r="BO23" s="180">
        <v>119</v>
      </c>
      <c r="BP23" s="178" t="s">
        <v>120</v>
      </c>
      <c r="BQ23" s="229"/>
      <c r="BR23" s="26"/>
      <c r="BS23" s="34">
        <f t="shared" si="0"/>
        <v>0</v>
      </c>
      <c r="BT23" s="237">
        <f>IFERROR((BS23/BS24),"")</f>
        <v>0</v>
      </c>
      <c r="BU23" s="35"/>
      <c r="BV23" s="237" t="str">
        <f t="shared" ref="BV23" si="42">IFERROR((BU23/BU24),"")</f>
        <v/>
      </c>
      <c r="BW23" s="239">
        <f t="shared" ref="BW23" si="43">IFERROR(BV23/BT23,0)</f>
        <v>0</v>
      </c>
      <c r="BX23" s="53">
        <f>W23</f>
        <v>6</v>
      </c>
      <c r="BY23" s="237">
        <f>IFERROR((BX23/BX24),"")</f>
        <v>0.16666666666666666</v>
      </c>
      <c r="BZ23" s="54">
        <f>BI23+BU23</f>
        <v>223</v>
      </c>
      <c r="CA23" s="388" t="str">
        <f t="shared" ref="CA23" si="44">IFERROR((BZ23/BZ24),"")</f>
        <v/>
      </c>
      <c r="CB23" s="384">
        <f t="shared" ref="CB23" si="45">IFERROR(CA23/BY23,0)</f>
        <v>0</v>
      </c>
      <c r="CC23" s="218"/>
      <c r="CD23" s="220"/>
      <c r="CE23" s="72"/>
      <c r="CF23" s="79"/>
      <c r="CG23" s="79"/>
      <c r="CH23" s="229"/>
    </row>
    <row r="24" spans="1:86" s="4" customFormat="1" ht="408" customHeight="1">
      <c r="A24" s="288"/>
      <c r="B24" s="245"/>
      <c r="C24" s="292"/>
      <c r="D24" s="249"/>
      <c r="E24" s="171" t="s">
        <v>139</v>
      </c>
      <c r="F24" s="251"/>
      <c r="G24" s="115" t="s">
        <v>140</v>
      </c>
      <c r="H24" s="139">
        <v>21</v>
      </c>
      <c r="I24" s="140">
        <v>30</v>
      </c>
      <c r="J24" s="140">
        <v>34</v>
      </c>
      <c r="K24" s="140">
        <v>36</v>
      </c>
      <c r="L24" s="141"/>
      <c r="M24" s="140">
        <v>30</v>
      </c>
      <c r="N24" s="140">
        <v>34</v>
      </c>
      <c r="O24" s="126">
        <v>36</v>
      </c>
      <c r="P24" s="142" t="s">
        <v>82</v>
      </c>
      <c r="Q24" s="143" t="s">
        <v>82</v>
      </c>
      <c r="R24" s="143" t="s">
        <v>82</v>
      </c>
      <c r="S24" s="144" t="s">
        <v>82</v>
      </c>
      <c r="T24" s="141"/>
      <c r="U24" s="281" t="s">
        <v>82</v>
      </c>
      <c r="V24" s="282"/>
      <c r="W24" s="283"/>
      <c r="X24" s="147">
        <f t="shared" si="22"/>
        <v>21</v>
      </c>
      <c r="Y24" s="253"/>
      <c r="Z24" s="148">
        <v>678</v>
      </c>
      <c r="AA24" s="255"/>
      <c r="AB24" s="224"/>
      <c r="AC24" s="257"/>
      <c r="AD24" s="232"/>
      <c r="AE24" s="74" t="s">
        <v>128</v>
      </c>
      <c r="AF24" s="80" t="s">
        <v>141</v>
      </c>
      <c r="AG24" s="80"/>
      <c r="AH24" s="259">
        <f>[1]Seguimiento!AF24</f>
        <v>0</v>
      </c>
      <c r="AI24" s="261"/>
      <c r="AK24" s="147">
        <f t="shared" si="31"/>
        <v>30</v>
      </c>
      <c r="AL24" s="223"/>
      <c r="AM24" s="148">
        <v>715</v>
      </c>
      <c r="AN24" s="223"/>
      <c r="AO24" s="224"/>
      <c r="AP24" s="151">
        <f>M24</f>
        <v>30</v>
      </c>
      <c r="AQ24" s="223"/>
      <c r="AR24" s="166">
        <f>AM24</f>
        <v>715</v>
      </c>
      <c r="AS24" s="223"/>
      <c r="AT24" s="224"/>
      <c r="AU24" s="226"/>
      <c r="AV24" s="228"/>
      <c r="AW24" s="74"/>
      <c r="AX24" s="154">
        <v>715</v>
      </c>
      <c r="AY24" s="155" t="s">
        <v>87</v>
      </c>
      <c r="AZ24" s="230"/>
      <c r="BB24" s="36">
        <f t="shared" si="26"/>
        <v>34</v>
      </c>
      <c r="BC24" s="238"/>
      <c r="BD24" s="37">
        <v>716</v>
      </c>
      <c r="BE24" s="238"/>
      <c r="BF24" s="239"/>
      <c r="BG24" s="55">
        <f>N24</f>
        <v>34</v>
      </c>
      <c r="BH24" s="238"/>
      <c r="BI24" s="56">
        <f>BD24</f>
        <v>716</v>
      </c>
      <c r="BJ24" s="238"/>
      <c r="BK24" s="239"/>
      <c r="BL24" s="241"/>
      <c r="BM24" s="243"/>
      <c r="BN24" s="74"/>
      <c r="BO24" s="181">
        <v>716</v>
      </c>
      <c r="BP24" s="179" t="s">
        <v>120</v>
      </c>
      <c r="BQ24" s="230"/>
      <c r="BR24" s="26"/>
      <c r="BS24" s="36">
        <f t="shared" si="0"/>
        <v>36</v>
      </c>
      <c r="BT24" s="238"/>
      <c r="BU24" s="37"/>
      <c r="BV24" s="238"/>
      <c r="BW24" s="239"/>
      <c r="BX24" s="55">
        <f>O24</f>
        <v>36</v>
      </c>
      <c r="BY24" s="238"/>
      <c r="BZ24" s="56">
        <f>BU24</f>
        <v>0</v>
      </c>
      <c r="CA24" s="389"/>
      <c r="CB24" s="384"/>
      <c r="CC24" s="219"/>
      <c r="CD24" s="221"/>
      <c r="CE24" s="74"/>
      <c r="CF24" s="80"/>
      <c r="CG24" s="80"/>
      <c r="CH24" s="230"/>
    </row>
    <row r="25" spans="1:86" s="4" customFormat="1" ht="363.75" customHeight="1">
      <c r="A25" s="288"/>
      <c r="B25" s="244">
        <v>7</v>
      </c>
      <c r="C25" s="246" t="s">
        <v>142</v>
      </c>
      <c r="D25" s="248" t="s">
        <v>143</v>
      </c>
      <c r="E25" s="170" t="s">
        <v>144</v>
      </c>
      <c r="F25" s="250" t="s">
        <v>60</v>
      </c>
      <c r="G25" s="115" t="s">
        <v>145</v>
      </c>
      <c r="H25" s="129">
        <v>0</v>
      </c>
      <c r="I25" s="130">
        <v>7105</v>
      </c>
      <c r="J25" s="130">
        <v>8526</v>
      </c>
      <c r="K25" s="130">
        <v>8051</v>
      </c>
      <c r="L25" s="131"/>
      <c r="M25" s="130">
        <v>7105</v>
      </c>
      <c r="N25" s="130">
        <v>8526</v>
      </c>
      <c r="O25" s="177">
        <v>6704</v>
      </c>
      <c r="P25" s="132">
        <f t="shared" si="17"/>
        <v>0</v>
      </c>
      <c r="Q25" s="133">
        <f t="shared" si="18"/>
        <v>7105</v>
      </c>
      <c r="R25" s="133">
        <f t="shared" si="19"/>
        <v>15631</v>
      </c>
      <c r="S25" s="134">
        <f t="shared" si="20"/>
        <v>23682</v>
      </c>
      <c r="T25" s="131"/>
      <c r="U25" s="135">
        <f>H25+M25</f>
        <v>7105</v>
      </c>
      <c r="V25" s="133">
        <f>U25+N25</f>
        <v>15631</v>
      </c>
      <c r="W25" s="134">
        <f>V25+O25</f>
        <v>22335</v>
      </c>
      <c r="X25" s="137">
        <f t="shared" si="22"/>
        <v>0</v>
      </c>
      <c r="Y25" s="252">
        <f>IFERROR((X25/X26),"")</f>
        <v>0</v>
      </c>
      <c r="Z25" s="138">
        <v>1074</v>
      </c>
      <c r="AA25" s="254">
        <f t="shared" ref="AA25" si="46">IFERROR((Z25/Z26),"")</f>
        <v>3.9839750723347431E-2</v>
      </c>
      <c r="AB25" s="224">
        <f t="shared" ref="AB25" si="47">IFERROR(AA25/Y25,0)</f>
        <v>0</v>
      </c>
      <c r="AC25" s="256" t="s">
        <v>114</v>
      </c>
      <c r="AD25" s="231" t="s">
        <v>115</v>
      </c>
      <c r="AE25" s="72" t="s">
        <v>94</v>
      </c>
      <c r="AF25" s="73" t="s">
        <v>83</v>
      </c>
      <c r="AG25" s="73"/>
      <c r="AH25" s="258" t="str">
        <f>[1]Seguimiento!AF25</f>
        <v>No se programaron metas de UCN´s para el primer trimestre del año.</v>
      </c>
      <c r="AI25" s="260"/>
      <c r="AK25" s="137">
        <f t="shared" si="31"/>
        <v>7105</v>
      </c>
      <c r="AL25" s="222">
        <f>IFERROR((AK25/AK26),"")</f>
        <v>0.24462041659493888</v>
      </c>
      <c r="AM25" s="138">
        <v>5779</v>
      </c>
      <c r="AN25" s="222">
        <f t="shared" ref="AN25" si="48">IFERROR((AM25/AM26),"")</f>
        <v>0.20042311160435597</v>
      </c>
      <c r="AO25" s="224">
        <f t="shared" ref="AO25" si="49">IFERROR(AN25/AL25,0)</f>
        <v>0.8193229101405376</v>
      </c>
      <c r="AP25" s="150">
        <f>U25</f>
        <v>7105</v>
      </c>
      <c r="AQ25" s="222">
        <f>IFERROR((AP25/AP26),"")</f>
        <v>0.24462041659493888</v>
      </c>
      <c r="AR25" s="165">
        <f>Z25+AM25</f>
        <v>6853</v>
      </c>
      <c r="AS25" s="222">
        <f t="shared" ref="AS25" si="50">IFERROR((AR25/AR26),"")</f>
        <v>0.23767080529929943</v>
      </c>
      <c r="AT25" s="224">
        <f t="shared" ref="AT25" si="51">IFERROR(AS25/AQ25,0)</f>
        <v>0.9715902237745464</v>
      </c>
      <c r="AU25" s="225" t="s">
        <v>146</v>
      </c>
      <c r="AV25" s="227" t="s">
        <v>147</v>
      </c>
      <c r="AW25" s="72"/>
      <c r="AX25" s="156">
        <v>5779</v>
      </c>
      <c r="AY25" s="157" t="s">
        <v>148</v>
      </c>
      <c r="AZ25" s="229"/>
      <c r="BB25" s="34">
        <f t="shared" si="26"/>
        <v>8526</v>
      </c>
      <c r="BC25" s="237">
        <f>IFERROR((BB25/BB26),"")</f>
        <v>0.26726434907996616</v>
      </c>
      <c r="BD25" s="35">
        <v>6361</v>
      </c>
      <c r="BE25" s="237">
        <f t="shared" ref="BE25" si="52">IFERROR((BD25/BD26),"")</f>
        <v>0.22663626322727759</v>
      </c>
      <c r="BF25" s="239">
        <f t="shared" ref="BF25" si="53">IFERROR(BE25/BC25,0)</f>
        <v>0.84798538977403026</v>
      </c>
      <c r="BG25" s="53">
        <f>V25</f>
        <v>15631</v>
      </c>
      <c r="BH25" s="237">
        <f>IFERROR((BG25/BG26),"")</f>
        <v>0.48998463997993791</v>
      </c>
      <c r="BI25" s="54">
        <f>AR25+BD25</f>
        <v>13214</v>
      </c>
      <c r="BJ25" s="237">
        <f t="shared" ref="BJ25" si="54">IFERROR((BI25/BI26),"")</f>
        <v>0.47080200947732215</v>
      </c>
      <c r="BK25" s="239">
        <f t="shared" ref="BK25" si="55">IFERROR(BJ25/BH25,0)</f>
        <v>0.96085054726735686</v>
      </c>
      <c r="BL25" s="240" t="s">
        <v>149</v>
      </c>
      <c r="BM25" s="242" t="s">
        <v>150</v>
      </c>
      <c r="BN25" s="184" t="s">
        <v>95</v>
      </c>
      <c r="BO25" s="182">
        <v>6361</v>
      </c>
      <c r="BP25" s="178" t="s">
        <v>83</v>
      </c>
      <c r="BQ25" s="229"/>
      <c r="BR25" s="26"/>
      <c r="BS25" s="34">
        <f t="shared" si="0"/>
        <v>6704</v>
      </c>
      <c r="BT25" s="237">
        <f>IFERROR((BS25/BS26),"")</f>
        <v>0.19403201065092182</v>
      </c>
      <c r="BU25" s="35"/>
      <c r="BV25" s="237" t="str">
        <f t="shared" ref="BV25" si="56">IFERROR((BU25/BU26),"")</f>
        <v/>
      </c>
      <c r="BW25" s="239">
        <f t="shared" ref="BW25" si="57">IFERROR(BV25/BT25,0)</f>
        <v>0</v>
      </c>
      <c r="BX25" s="53">
        <f>W25</f>
        <v>22335</v>
      </c>
      <c r="BY25" s="237">
        <f>IFERROR((BX25/BX26),"")</f>
        <v>0.64643570374229398</v>
      </c>
      <c r="BZ25" s="54">
        <f>BI25+BU25</f>
        <v>13214</v>
      </c>
      <c r="CA25" s="388" t="str">
        <f t="shared" ref="CA25" si="58">IFERROR((BZ25/BZ26),"")</f>
        <v/>
      </c>
      <c r="CB25" s="384">
        <f t="shared" ref="CB25" si="59">IFERROR(CA25/BY25,0)</f>
        <v>0</v>
      </c>
      <c r="CC25" s="218"/>
      <c r="CD25" s="220"/>
      <c r="CE25" s="72"/>
      <c r="CF25" s="73"/>
      <c r="CG25" s="73"/>
      <c r="CH25" s="229"/>
    </row>
    <row r="26" spans="1:86" s="4" customFormat="1" ht="244.5" customHeight="1">
      <c r="A26" s="288"/>
      <c r="B26" s="245"/>
      <c r="C26" s="247"/>
      <c r="D26" s="249"/>
      <c r="E26" s="171" t="s">
        <v>153</v>
      </c>
      <c r="F26" s="251"/>
      <c r="G26" s="116" t="s">
        <v>154</v>
      </c>
      <c r="H26" s="139">
        <v>24788</v>
      </c>
      <c r="I26" s="140">
        <v>29045</v>
      </c>
      <c r="J26" s="140">
        <v>31901</v>
      </c>
      <c r="K26" s="140">
        <v>34551</v>
      </c>
      <c r="L26" s="141"/>
      <c r="M26" s="140">
        <v>29045</v>
      </c>
      <c r="N26" s="140">
        <v>31901</v>
      </c>
      <c r="O26" s="140">
        <v>34551</v>
      </c>
      <c r="P26" s="278" t="s">
        <v>82</v>
      </c>
      <c r="Q26" s="279"/>
      <c r="R26" s="279"/>
      <c r="S26" s="280"/>
      <c r="T26" s="141"/>
      <c r="U26" s="281" t="s">
        <v>82</v>
      </c>
      <c r="V26" s="282"/>
      <c r="W26" s="283"/>
      <c r="X26" s="147">
        <f>H26</f>
        <v>24788</v>
      </c>
      <c r="Y26" s="253"/>
      <c r="Z26" s="148">
        <v>26958</v>
      </c>
      <c r="AA26" s="255"/>
      <c r="AB26" s="224"/>
      <c r="AC26" s="257"/>
      <c r="AD26" s="232"/>
      <c r="AE26" s="74" t="s">
        <v>128</v>
      </c>
      <c r="AF26" s="75" t="s">
        <v>155</v>
      </c>
      <c r="AG26" s="75"/>
      <c r="AH26" s="259">
        <f>[1]Seguimiento!AF26</f>
        <v>0</v>
      </c>
      <c r="AI26" s="261"/>
      <c r="AK26" s="147">
        <f t="shared" si="31"/>
        <v>29045</v>
      </c>
      <c r="AL26" s="223"/>
      <c r="AM26" s="148">
        <v>28834</v>
      </c>
      <c r="AN26" s="223"/>
      <c r="AO26" s="224"/>
      <c r="AP26" s="151">
        <f>M26</f>
        <v>29045</v>
      </c>
      <c r="AQ26" s="223"/>
      <c r="AR26" s="166">
        <f>AM26</f>
        <v>28834</v>
      </c>
      <c r="AS26" s="223"/>
      <c r="AT26" s="224"/>
      <c r="AU26" s="226"/>
      <c r="AV26" s="228"/>
      <c r="AW26" s="74"/>
      <c r="AX26" s="158">
        <v>28834</v>
      </c>
      <c r="AY26" s="159" t="s">
        <v>87</v>
      </c>
      <c r="AZ26" s="230"/>
      <c r="BB26" s="36">
        <f t="shared" si="26"/>
        <v>31901</v>
      </c>
      <c r="BC26" s="238"/>
      <c r="BD26" s="37">
        <v>28067</v>
      </c>
      <c r="BE26" s="238"/>
      <c r="BF26" s="239"/>
      <c r="BG26" s="55">
        <f>N26</f>
        <v>31901</v>
      </c>
      <c r="BH26" s="238"/>
      <c r="BI26" s="56">
        <f>BD26</f>
        <v>28067</v>
      </c>
      <c r="BJ26" s="238"/>
      <c r="BK26" s="239"/>
      <c r="BL26" s="241"/>
      <c r="BM26" s="243"/>
      <c r="BN26" s="74"/>
      <c r="BO26" s="183">
        <v>28067</v>
      </c>
      <c r="BP26" s="179" t="s">
        <v>155</v>
      </c>
      <c r="BQ26" s="230"/>
      <c r="BR26" s="26"/>
      <c r="BS26" s="36">
        <f t="shared" si="0"/>
        <v>34551</v>
      </c>
      <c r="BT26" s="238"/>
      <c r="BU26" s="37"/>
      <c r="BV26" s="238"/>
      <c r="BW26" s="239"/>
      <c r="BX26" s="55">
        <f>O26</f>
        <v>34551</v>
      </c>
      <c r="BY26" s="238"/>
      <c r="BZ26" s="56">
        <f>BU26</f>
        <v>0</v>
      </c>
      <c r="CA26" s="389"/>
      <c r="CB26" s="384"/>
      <c r="CC26" s="219"/>
      <c r="CD26" s="221"/>
      <c r="CE26" s="74"/>
      <c r="CF26" s="75"/>
      <c r="CG26" s="75"/>
      <c r="CH26" s="230"/>
    </row>
    <row r="27" spans="1:86" s="4" customFormat="1" ht="244.5" customHeight="1">
      <c r="A27" s="287" t="s">
        <v>156</v>
      </c>
      <c r="B27" s="244">
        <v>8</v>
      </c>
      <c r="C27" s="246" t="s">
        <v>157</v>
      </c>
      <c r="D27" s="248" t="s">
        <v>158</v>
      </c>
      <c r="E27" s="170" t="s">
        <v>159</v>
      </c>
      <c r="F27" s="250" t="s">
        <v>60</v>
      </c>
      <c r="G27" s="117" t="s">
        <v>160</v>
      </c>
      <c r="H27" s="129">
        <v>26264</v>
      </c>
      <c r="I27" s="130">
        <v>26656</v>
      </c>
      <c r="J27" s="130">
        <v>27048</v>
      </c>
      <c r="K27" s="130">
        <v>27440</v>
      </c>
      <c r="L27" s="131"/>
      <c r="M27" s="130">
        <v>26656</v>
      </c>
      <c r="N27" s="130">
        <v>27048</v>
      </c>
      <c r="O27" s="123">
        <v>27440</v>
      </c>
      <c r="P27" s="278" t="s">
        <v>82</v>
      </c>
      <c r="Q27" s="279"/>
      <c r="R27" s="279"/>
      <c r="S27" s="280"/>
      <c r="T27" s="131"/>
      <c r="U27" s="284" t="s">
        <v>82</v>
      </c>
      <c r="V27" s="285"/>
      <c r="W27" s="286"/>
      <c r="X27" s="137">
        <f t="shared" si="22"/>
        <v>26264</v>
      </c>
      <c r="Y27" s="252">
        <f>IFERROR((X27/X28),"")</f>
        <v>0.98</v>
      </c>
      <c r="Z27" s="138">
        <v>26173</v>
      </c>
      <c r="AA27" s="254">
        <f t="shared" ref="AA27" si="60">IFERROR((Z27/Z28),"")</f>
        <v>0.9826175101366571</v>
      </c>
      <c r="AB27" s="224">
        <f t="shared" ref="AB27" si="61">IFERROR(AA27/Y27,0)</f>
        <v>1.0026709287108746</v>
      </c>
      <c r="AC27" s="256" t="s">
        <v>161</v>
      </c>
      <c r="AD27" s="231" t="s">
        <v>162</v>
      </c>
      <c r="AE27" s="68" t="s">
        <v>163</v>
      </c>
      <c r="AF27" s="73" t="s">
        <v>83</v>
      </c>
      <c r="AG27" s="73"/>
      <c r="AH27" s="258"/>
      <c r="AI27" s="260"/>
      <c r="AK27" s="137">
        <f t="shared" si="31"/>
        <v>26656</v>
      </c>
      <c r="AL27" s="222">
        <f>IFERROR((AK27/AK28),"")</f>
        <v>0.98</v>
      </c>
      <c r="AM27" s="138">
        <v>27862</v>
      </c>
      <c r="AN27" s="222">
        <f t="shared" ref="AN27" si="62">IFERROR((AM27/AM28),"")</f>
        <v>0.99510696810600374</v>
      </c>
      <c r="AO27" s="224">
        <f t="shared" ref="AO27" si="63">IFERROR(AN27/AL27,0)</f>
        <v>1.0154152735775548</v>
      </c>
      <c r="AP27" s="150">
        <f>M27</f>
        <v>26656</v>
      </c>
      <c r="AQ27" s="222">
        <f>IFERROR((AP27/AP28),"")</f>
        <v>0.98</v>
      </c>
      <c r="AR27" s="165">
        <f>AM27</f>
        <v>27862</v>
      </c>
      <c r="AS27" s="222">
        <f t="shared" ref="AS27" si="64">IFERROR((AR27/AR28),"")</f>
        <v>0.99510696810600374</v>
      </c>
      <c r="AT27" s="224">
        <f t="shared" ref="AT27" si="65">IFERROR(AS27/AQ27,0)</f>
        <v>1.0154152735775548</v>
      </c>
      <c r="AU27" s="225" t="s">
        <v>164</v>
      </c>
      <c r="AV27" s="227" t="s">
        <v>165</v>
      </c>
      <c r="AW27" s="68"/>
      <c r="AX27" s="156">
        <v>27862</v>
      </c>
      <c r="AY27" s="157" t="s">
        <v>148</v>
      </c>
      <c r="AZ27" s="229"/>
      <c r="BB27" s="34">
        <f t="shared" si="26"/>
        <v>27048</v>
      </c>
      <c r="BC27" s="237">
        <f>IFERROR((BB27/BB28),"")</f>
        <v>0.98</v>
      </c>
      <c r="BD27" s="35">
        <v>26769</v>
      </c>
      <c r="BE27" s="237">
        <f t="shared" ref="BE27" si="66">IFERROR((BD27/BD28),"")</f>
        <v>0.98415441176470586</v>
      </c>
      <c r="BF27" s="239">
        <f t="shared" ref="BF27" si="67">IFERROR(BE27/BC27,0)</f>
        <v>1.0042391956782712</v>
      </c>
      <c r="BG27" s="53">
        <f>N27</f>
        <v>27048</v>
      </c>
      <c r="BH27" s="237">
        <f>IFERROR((BG27/BG28),"")</f>
        <v>0.98</v>
      </c>
      <c r="BI27" s="54">
        <f>BD27</f>
        <v>26769</v>
      </c>
      <c r="BJ27" s="237">
        <f t="shared" ref="BJ27" si="68">IFERROR((BI27/BI28),"")</f>
        <v>0.98415441176470586</v>
      </c>
      <c r="BK27" s="239">
        <f t="shared" ref="BK27" si="69">IFERROR(BJ27/BH27,0)</f>
        <v>1.0042391956782712</v>
      </c>
      <c r="BL27" s="240" t="s">
        <v>164</v>
      </c>
      <c r="BM27" s="242" t="s">
        <v>166</v>
      </c>
      <c r="BN27" s="68"/>
      <c r="BO27" s="182">
        <v>26769</v>
      </c>
      <c r="BP27" s="178" t="s">
        <v>83</v>
      </c>
      <c r="BQ27" s="229"/>
      <c r="BR27" s="26"/>
      <c r="BS27" s="34">
        <f t="shared" si="0"/>
        <v>27440</v>
      </c>
      <c r="BT27" s="237">
        <f>IFERROR((BS27/BS28),"")</f>
        <v>0.98</v>
      </c>
      <c r="BU27" s="35"/>
      <c r="BV27" s="237" t="str">
        <f t="shared" ref="BV27" si="70">IFERROR((BU27/BU28),"")</f>
        <v/>
      </c>
      <c r="BW27" s="239">
        <f t="shared" ref="BW27" si="71">IFERROR(BV27/BT27,0)</f>
        <v>0</v>
      </c>
      <c r="BX27" s="53">
        <f>O27</f>
        <v>27440</v>
      </c>
      <c r="BY27" s="237">
        <f>IFERROR((BX27/BX28),"")</f>
        <v>0.98</v>
      </c>
      <c r="BZ27" s="54">
        <f>BU27</f>
        <v>0</v>
      </c>
      <c r="CA27" s="388" t="str">
        <f t="shared" ref="CA27" si="72">IFERROR((BZ27/BZ28),"")</f>
        <v/>
      </c>
      <c r="CB27" s="384">
        <f t="shared" ref="CB27" si="73">IFERROR(CA27/BY27,0)</f>
        <v>0</v>
      </c>
      <c r="CC27" s="218"/>
      <c r="CD27" s="220"/>
      <c r="CE27" s="68"/>
      <c r="CF27" s="73"/>
      <c r="CG27" s="73"/>
      <c r="CH27" s="229"/>
    </row>
    <row r="28" spans="1:86" s="4" customFormat="1" ht="244.5" customHeight="1">
      <c r="A28" s="288"/>
      <c r="B28" s="245"/>
      <c r="C28" s="247"/>
      <c r="D28" s="249"/>
      <c r="E28" s="171" t="s">
        <v>169</v>
      </c>
      <c r="F28" s="251"/>
      <c r="G28" s="118" t="s">
        <v>170</v>
      </c>
      <c r="H28" s="139">
        <v>26800</v>
      </c>
      <c r="I28" s="140">
        <v>27200</v>
      </c>
      <c r="J28" s="140">
        <v>27600</v>
      </c>
      <c r="K28" s="140">
        <v>28000</v>
      </c>
      <c r="L28" s="141"/>
      <c r="M28" s="140">
        <v>27200</v>
      </c>
      <c r="N28" s="140">
        <v>27600</v>
      </c>
      <c r="O28" s="126">
        <v>28000</v>
      </c>
      <c r="P28" s="278" t="s">
        <v>82</v>
      </c>
      <c r="Q28" s="279"/>
      <c r="R28" s="279"/>
      <c r="S28" s="280"/>
      <c r="T28" s="141"/>
      <c r="U28" s="281" t="s">
        <v>82</v>
      </c>
      <c r="V28" s="282"/>
      <c r="W28" s="283"/>
      <c r="X28" s="147">
        <f t="shared" si="22"/>
        <v>26800</v>
      </c>
      <c r="Y28" s="253"/>
      <c r="Z28" s="148">
        <v>26636</v>
      </c>
      <c r="AA28" s="255"/>
      <c r="AB28" s="224"/>
      <c r="AC28" s="257"/>
      <c r="AD28" s="232"/>
      <c r="AE28" s="74" t="s">
        <v>163</v>
      </c>
      <c r="AF28" s="75" t="s">
        <v>155</v>
      </c>
      <c r="AG28" s="75"/>
      <c r="AH28" s="259"/>
      <c r="AI28" s="261"/>
      <c r="AK28" s="147">
        <f t="shared" si="31"/>
        <v>27200</v>
      </c>
      <c r="AL28" s="223"/>
      <c r="AM28" s="148">
        <v>27999</v>
      </c>
      <c r="AN28" s="223"/>
      <c r="AO28" s="224"/>
      <c r="AP28" s="151">
        <f>M28</f>
        <v>27200</v>
      </c>
      <c r="AQ28" s="223"/>
      <c r="AR28" s="166">
        <f>AM28</f>
        <v>27999</v>
      </c>
      <c r="AS28" s="223"/>
      <c r="AT28" s="224"/>
      <c r="AU28" s="226"/>
      <c r="AV28" s="228"/>
      <c r="AW28" s="74"/>
      <c r="AX28" s="158">
        <v>27999</v>
      </c>
      <c r="AY28" s="159" t="s">
        <v>87</v>
      </c>
      <c r="AZ28" s="230"/>
      <c r="BB28" s="36">
        <f t="shared" si="26"/>
        <v>27600</v>
      </c>
      <c r="BC28" s="238"/>
      <c r="BD28" s="37">
        <v>27200</v>
      </c>
      <c r="BE28" s="238"/>
      <c r="BF28" s="239"/>
      <c r="BG28" s="55">
        <f>N28</f>
        <v>27600</v>
      </c>
      <c r="BH28" s="238"/>
      <c r="BI28" s="56">
        <f>BD28</f>
        <v>27200</v>
      </c>
      <c r="BJ28" s="238"/>
      <c r="BK28" s="239"/>
      <c r="BL28" s="241"/>
      <c r="BM28" s="243"/>
      <c r="BN28" s="74"/>
      <c r="BO28" s="183">
        <v>27200</v>
      </c>
      <c r="BP28" s="179" t="s">
        <v>155</v>
      </c>
      <c r="BQ28" s="230"/>
      <c r="BR28" s="26"/>
      <c r="BS28" s="36">
        <f t="shared" si="0"/>
        <v>28000</v>
      </c>
      <c r="BT28" s="238"/>
      <c r="BU28" s="37"/>
      <c r="BV28" s="238"/>
      <c r="BW28" s="239"/>
      <c r="BX28" s="55">
        <f>O28</f>
        <v>28000</v>
      </c>
      <c r="BY28" s="238"/>
      <c r="BZ28" s="56">
        <f>BU28</f>
        <v>0</v>
      </c>
      <c r="CA28" s="389"/>
      <c r="CB28" s="384"/>
      <c r="CC28" s="219"/>
      <c r="CD28" s="221"/>
      <c r="CE28" s="74"/>
      <c r="CF28" s="75"/>
      <c r="CG28" s="75"/>
      <c r="CH28" s="230"/>
    </row>
    <row r="29" spans="1:86" s="4" customFormat="1" ht="171.75" customHeight="1">
      <c r="A29" s="288"/>
      <c r="B29" s="244">
        <v>9</v>
      </c>
      <c r="C29" s="246" t="s">
        <v>171</v>
      </c>
      <c r="D29" s="248" t="s">
        <v>172</v>
      </c>
      <c r="E29" s="170" t="s">
        <v>173</v>
      </c>
      <c r="F29" s="250" t="s">
        <v>60</v>
      </c>
      <c r="G29" s="115" t="s">
        <v>174</v>
      </c>
      <c r="H29" s="129">
        <v>142</v>
      </c>
      <c r="I29" s="130">
        <v>421</v>
      </c>
      <c r="J29" s="130">
        <v>490</v>
      </c>
      <c r="K29" s="130">
        <v>270</v>
      </c>
      <c r="L29" s="131"/>
      <c r="M29" s="130">
        <v>421</v>
      </c>
      <c r="N29" s="130">
        <v>490</v>
      </c>
      <c r="O29" s="123">
        <v>270</v>
      </c>
      <c r="P29" s="132">
        <f t="shared" si="17"/>
        <v>142</v>
      </c>
      <c r="Q29" s="133">
        <f t="shared" si="18"/>
        <v>563</v>
      </c>
      <c r="R29" s="133">
        <f t="shared" si="19"/>
        <v>1053</v>
      </c>
      <c r="S29" s="134">
        <f t="shared" si="20"/>
        <v>1323</v>
      </c>
      <c r="T29" s="131"/>
      <c r="U29" s="135">
        <f>H29+M29</f>
        <v>563</v>
      </c>
      <c r="V29" s="135">
        <f>U29+N29</f>
        <v>1053</v>
      </c>
      <c r="W29" s="136">
        <f>V29+O29</f>
        <v>1323</v>
      </c>
      <c r="X29" s="137">
        <f t="shared" si="22"/>
        <v>142</v>
      </c>
      <c r="Y29" s="252">
        <f>IFERROR((X29/X30),"")</f>
        <v>8.4523809523809525E-3</v>
      </c>
      <c r="Z29" s="138">
        <v>149</v>
      </c>
      <c r="AA29" s="254">
        <f t="shared" ref="AA29" si="74">IFERROR((Z29/Z30),"")</f>
        <v>8.328675237562885E-3</v>
      </c>
      <c r="AB29" s="224">
        <f t="shared" ref="AB29" si="75">IFERROR(AA29/Y29,0)</f>
        <v>0.98536439430321454</v>
      </c>
      <c r="AC29" s="256" t="s">
        <v>175</v>
      </c>
      <c r="AD29" s="231" t="s">
        <v>176</v>
      </c>
      <c r="AE29" s="68" t="s">
        <v>163</v>
      </c>
      <c r="AF29" s="73" t="s">
        <v>177</v>
      </c>
      <c r="AG29" s="73"/>
      <c r="AH29" s="258"/>
      <c r="AI29" s="260"/>
      <c r="AK29" s="137">
        <f t="shared" si="31"/>
        <v>421</v>
      </c>
      <c r="AL29" s="222">
        <f>IFERROR((AK29/AK30),"")</f>
        <v>2.2756756756756757E-2</v>
      </c>
      <c r="AM29" s="138">
        <v>374</v>
      </c>
      <c r="AN29" s="222">
        <f t="shared" ref="AN29" si="76">IFERROR((AM29/AM30),"")</f>
        <v>9.80829246544806E-3</v>
      </c>
      <c r="AO29" s="224">
        <f t="shared" ref="AO29" si="77">IFERROR(AN29/AL29,0)</f>
        <v>0.43100572591636366</v>
      </c>
      <c r="AP29" s="150">
        <f>U29</f>
        <v>563</v>
      </c>
      <c r="AQ29" s="222">
        <f>IFERROR((AP29/AP30),"")</f>
        <v>1.5949008498583571E-2</v>
      </c>
      <c r="AR29" s="165">
        <f>Z29+AM29</f>
        <v>523</v>
      </c>
      <c r="AS29" s="222">
        <f t="shared" ref="AS29" si="78">IFERROR((AR29/AR30),"")</f>
        <v>9.3357847949875946E-3</v>
      </c>
      <c r="AT29" s="224">
        <f t="shared" ref="AT29" si="79">IFERROR(AS29/AQ29,0)</f>
        <v>0.58535204842462174</v>
      </c>
      <c r="AU29" s="225" t="s">
        <v>178</v>
      </c>
      <c r="AV29" s="227" t="s">
        <v>179</v>
      </c>
      <c r="AW29" s="68"/>
      <c r="AX29" s="156">
        <v>4865</v>
      </c>
      <c r="AY29" s="157" t="s">
        <v>180</v>
      </c>
      <c r="AZ29" s="229"/>
      <c r="BB29" s="34">
        <f t="shared" si="26"/>
        <v>490</v>
      </c>
      <c r="BC29" s="237">
        <f>IFERROR((BB29/BB30),"")</f>
        <v>2.6063829787234042E-2</v>
      </c>
      <c r="BD29" s="35">
        <v>588</v>
      </c>
      <c r="BE29" s="237">
        <f t="shared" ref="BE29" si="80">IFERROR((BD29/BD30),"")</f>
        <v>2.0552254456483746E-2</v>
      </c>
      <c r="BF29" s="239">
        <f t="shared" ref="BF29" si="81">IFERROR(BE29/BC29,0)</f>
        <v>0.78853547710590699</v>
      </c>
      <c r="BG29" s="53">
        <f>V29</f>
        <v>1053</v>
      </c>
      <c r="BH29" s="237">
        <f>IFERROR((BG29/BG30),"")</f>
        <v>1.9463955637707947E-2</v>
      </c>
      <c r="BI29" s="54">
        <f>AR29+BD29</f>
        <v>1111</v>
      </c>
      <c r="BJ29" s="237">
        <f t="shared" ref="BJ29" si="82">IFERROR((BI29/BI30),"")</f>
        <v>1.3127577365268046E-2</v>
      </c>
      <c r="BK29" s="239">
        <f t="shared" ref="BK29" si="83">IFERROR(BJ29/BH29,0)</f>
        <v>0.67445577916524346</v>
      </c>
      <c r="BL29" s="240" t="s">
        <v>181</v>
      </c>
      <c r="BM29" s="242" t="s">
        <v>182</v>
      </c>
      <c r="BN29" s="68"/>
      <c r="BO29" s="182">
        <v>2571</v>
      </c>
      <c r="BP29" s="182" t="s">
        <v>120</v>
      </c>
      <c r="BQ29" s="229"/>
      <c r="BR29" s="26"/>
      <c r="BS29" s="34">
        <f t="shared" si="0"/>
        <v>270</v>
      </c>
      <c r="BT29" s="237">
        <f>IFERROR((BS29/BS30),"")</f>
        <v>1.40625E-2</v>
      </c>
      <c r="BU29" s="35"/>
      <c r="BV29" s="237" t="str">
        <f t="shared" ref="BV29" si="84">IFERROR((BU29/BU30),"")</f>
        <v/>
      </c>
      <c r="BW29" s="239">
        <f t="shared" ref="BW29" si="85">IFERROR(BV29/BT29,0)</f>
        <v>0</v>
      </c>
      <c r="BX29" s="53">
        <f>W29</f>
        <v>1323</v>
      </c>
      <c r="BY29" s="237">
        <f>IFERROR((BX29/BX30),"")</f>
        <v>1.804911323328786E-2</v>
      </c>
      <c r="BZ29" s="54">
        <f>BI29+BU29</f>
        <v>1111</v>
      </c>
      <c r="CA29" s="388">
        <f t="shared" ref="CA29" si="86">IFERROR((BZ29/BZ30),"")</f>
        <v>1.3127577365268046E-2</v>
      </c>
      <c r="CB29" s="384">
        <f t="shared" ref="CB29" si="87">IFERROR(CA29/BY29,0)</f>
        <v>0.72732533701749635</v>
      </c>
      <c r="CC29" s="218"/>
      <c r="CD29" s="220"/>
      <c r="CE29" s="68"/>
      <c r="CF29" s="73"/>
      <c r="CG29" s="73"/>
      <c r="CH29" s="229"/>
    </row>
    <row r="30" spans="1:86" s="4" customFormat="1" ht="172.5" customHeight="1">
      <c r="A30" s="288"/>
      <c r="B30" s="245"/>
      <c r="C30" s="247"/>
      <c r="D30" s="290"/>
      <c r="E30" s="171" t="s">
        <v>186</v>
      </c>
      <c r="F30" s="251"/>
      <c r="G30" s="116" t="s">
        <v>187</v>
      </c>
      <c r="H30" s="149">
        <v>16800</v>
      </c>
      <c r="I30" s="140">
        <v>18500</v>
      </c>
      <c r="J30" s="140">
        <v>18800</v>
      </c>
      <c r="K30" s="140">
        <v>19200</v>
      </c>
      <c r="L30" s="141"/>
      <c r="M30" s="140">
        <v>18500</v>
      </c>
      <c r="N30" s="140">
        <v>18800</v>
      </c>
      <c r="O30" s="126">
        <v>19200</v>
      </c>
      <c r="P30" s="142">
        <f t="shared" si="17"/>
        <v>16800</v>
      </c>
      <c r="Q30" s="143">
        <f t="shared" si="18"/>
        <v>35300</v>
      </c>
      <c r="R30" s="143">
        <f t="shared" si="19"/>
        <v>54100</v>
      </c>
      <c r="S30" s="144">
        <f t="shared" si="20"/>
        <v>73300</v>
      </c>
      <c r="T30" s="141"/>
      <c r="U30" s="145">
        <f>H30+M30</f>
        <v>35300</v>
      </c>
      <c r="V30" s="145">
        <f>U30+N30</f>
        <v>54100</v>
      </c>
      <c r="W30" s="146">
        <f>V30+O30</f>
        <v>73300</v>
      </c>
      <c r="X30" s="147">
        <f t="shared" si="22"/>
        <v>16800</v>
      </c>
      <c r="Y30" s="253"/>
      <c r="Z30" s="148">
        <v>17890</v>
      </c>
      <c r="AA30" s="255"/>
      <c r="AB30" s="224"/>
      <c r="AC30" s="257"/>
      <c r="AD30" s="232"/>
      <c r="AE30" s="74" t="s">
        <v>163</v>
      </c>
      <c r="AF30" s="75" t="s">
        <v>188</v>
      </c>
      <c r="AG30" s="75"/>
      <c r="AH30" s="259"/>
      <c r="AI30" s="261"/>
      <c r="AK30" s="147">
        <f t="shared" si="31"/>
        <v>18500</v>
      </c>
      <c r="AL30" s="223"/>
      <c r="AM30" s="148">
        <v>38131</v>
      </c>
      <c r="AN30" s="223"/>
      <c r="AO30" s="224"/>
      <c r="AP30" s="151">
        <f>U30</f>
        <v>35300</v>
      </c>
      <c r="AQ30" s="223"/>
      <c r="AR30" s="166">
        <f>Z30+AM30</f>
        <v>56021</v>
      </c>
      <c r="AS30" s="223"/>
      <c r="AT30" s="224"/>
      <c r="AU30" s="226"/>
      <c r="AV30" s="228"/>
      <c r="AW30" s="74"/>
      <c r="AX30" s="158">
        <v>65178</v>
      </c>
      <c r="AY30" s="159" t="s">
        <v>189</v>
      </c>
      <c r="AZ30" s="230"/>
      <c r="BB30" s="36">
        <f t="shared" si="26"/>
        <v>18800</v>
      </c>
      <c r="BC30" s="238"/>
      <c r="BD30" s="37">
        <v>28610</v>
      </c>
      <c r="BE30" s="238"/>
      <c r="BF30" s="239"/>
      <c r="BG30" s="55">
        <f>V30</f>
        <v>54100</v>
      </c>
      <c r="BH30" s="238"/>
      <c r="BI30" s="56">
        <f>AR30+BD30</f>
        <v>84631</v>
      </c>
      <c r="BJ30" s="238"/>
      <c r="BK30" s="239"/>
      <c r="BL30" s="241"/>
      <c r="BM30" s="243"/>
      <c r="BN30" s="74"/>
      <c r="BO30" s="183">
        <v>50464</v>
      </c>
      <c r="BP30" s="183" t="s">
        <v>120</v>
      </c>
      <c r="BQ30" s="230"/>
      <c r="BR30" s="26"/>
      <c r="BS30" s="36">
        <f t="shared" si="0"/>
        <v>19200</v>
      </c>
      <c r="BT30" s="238"/>
      <c r="BU30" s="37"/>
      <c r="BV30" s="238"/>
      <c r="BW30" s="239"/>
      <c r="BX30" s="55">
        <f>W30</f>
        <v>73300</v>
      </c>
      <c r="BY30" s="238"/>
      <c r="BZ30" s="56">
        <f>BI30+BU30</f>
        <v>84631</v>
      </c>
      <c r="CA30" s="389"/>
      <c r="CB30" s="384"/>
      <c r="CC30" s="219"/>
      <c r="CD30" s="221"/>
      <c r="CE30" s="74"/>
      <c r="CF30" s="75"/>
      <c r="CG30" s="75"/>
      <c r="CH30" s="230"/>
    </row>
    <row r="31" spans="1:86" s="4" customFormat="1" ht="230.25" customHeight="1">
      <c r="A31" s="288"/>
      <c r="B31" s="244">
        <v>10</v>
      </c>
      <c r="C31" s="246" t="s">
        <v>190</v>
      </c>
      <c r="D31" s="248" t="s">
        <v>191</v>
      </c>
      <c r="E31" s="174" t="s">
        <v>192</v>
      </c>
      <c r="F31" s="250" t="s">
        <v>60</v>
      </c>
      <c r="G31" s="115" t="s">
        <v>193</v>
      </c>
      <c r="H31" s="129">
        <v>75</v>
      </c>
      <c r="I31" s="130">
        <v>345</v>
      </c>
      <c r="J31" s="130">
        <v>845</v>
      </c>
      <c r="K31" s="130">
        <v>1085</v>
      </c>
      <c r="L31" s="131"/>
      <c r="M31" s="130">
        <v>345</v>
      </c>
      <c r="N31" s="130">
        <v>845</v>
      </c>
      <c r="O31" s="123">
        <v>1085</v>
      </c>
      <c r="P31" s="266" t="s">
        <v>194</v>
      </c>
      <c r="Q31" s="267"/>
      <c r="R31" s="267"/>
      <c r="S31" s="268"/>
      <c r="T31" s="131"/>
      <c r="U31" s="272" t="s">
        <v>194</v>
      </c>
      <c r="V31" s="273"/>
      <c r="W31" s="274"/>
      <c r="X31" s="137">
        <f t="shared" si="22"/>
        <v>75</v>
      </c>
      <c r="Y31" s="252">
        <f>IFERROR((X31/X32),"")</f>
        <v>7.0754716981132074E-2</v>
      </c>
      <c r="Z31" s="138">
        <v>760</v>
      </c>
      <c r="AA31" s="254">
        <f t="shared" ref="AA31" si="88">IFERROR((Z31/Z32),"")</f>
        <v>0.70500927643784783</v>
      </c>
      <c r="AB31" s="224">
        <f t="shared" ref="AB31" si="89">IFERROR(AA31/Y31,0)</f>
        <v>9.9641311069882494</v>
      </c>
      <c r="AC31" s="256" t="s">
        <v>195</v>
      </c>
      <c r="AD31" s="231" t="s">
        <v>196</v>
      </c>
      <c r="AE31" s="68" t="s">
        <v>197</v>
      </c>
      <c r="AF31" s="73" t="s">
        <v>197</v>
      </c>
      <c r="AG31" s="73"/>
      <c r="AH31" s="258"/>
      <c r="AI31" s="260"/>
      <c r="AK31" s="137">
        <f t="shared" si="31"/>
        <v>345</v>
      </c>
      <c r="AL31" s="222">
        <f>IFERROR((AK31/AK32),"")</f>
        <v>0.31797235023041476</v>
      </c>
      <c r="AM31" s="138">
        <v>905</v>
      </c>
      <c r="AN31" s="222">
        <f t="shared" ref="AN31" si="90">IFERROR((AM31/AM32),"")</f>
        <v>0.8837890625</v>
      </c>
      <c r="AO31" s="224">
        <f t="shared" ref="AO31" si="91">IFERROR(AN31/AL31,0)</f>
        <v>2.7794525588768115</v>
      </c>
      <c r="AP31" s="150">
        <f>M31</f>
        <v>345</v>
      </c>
      <c r="AQ31" s="222">
        <f>IFERROR((AP31/AP32),"")</f>
        <v>0.31797235023041476</v>
      </c>
      <c r="AR31" s="165">
        <f>AM31</f>
        <v>905</v>
      </c>
      <c r="AS31" s="262">
        <f t="shared" ref="AS31" si="92">IFERROR((AR31/AR32),"")</f>
        <v>0.8837890625</v>
      </c>
      <c r="AT31" s="224">
        <f t="shared" ref="AT31" si="93">IFERROR(AS31/AQ31,0)</f>
        <v>2.7794525588768115</v>
      </c>
      <c r="AU31" s="225" t="s">
        <v>198</v>
      </c>
      <c r="AV31" s="227" t="s">
        <v>199</v>
      </c>
      <c r="AW31" s="68"/>
      <c r="AX31" s="156">
        <v>905</v>
      </c>
      <c r="AY31" s="157" t="s">
        <v>200</v>
      </c>
      <c r="AZ31" s="264" t="s">
        <v>201</v>
      </c>
      <c r="BB31" s="34">
        <f t="shared" si="26"/>
        <v>845</v>
      </c>
      <c r="BC31" s="237">
        <f>IFERROR((BB31/BB32),"")</f>
        <v>0.77880184331797231</v>
      </c>
      <c r="BD31" s="35">
        <v>906</v>
      </c>
      <c r="BE31" s="237">
        <f t="shared" ref="BE31" si="94">IFERROR((BD31/BD32),"")</f>
        <v>0.91238670694864044</v>
      </c>
      <c r="BF31" s="239">
        <f t="shared" ref="BF31" si="95">IFERROR(BE31/BC31,0)</f>
        <v>1.171526126673698</v>
      </c>
      <c r="BG31" s="53">
        <f>N31</f>
        <v>845</v>
      </c>
      <c r="BH31" s="237">
        <f>IFERROR((BG31/BG32),"")</f>
        <v>0.77880184331797231</v>
      </c>
      <c r="BI31" s="54">
        <f>BD31</f>
        <v>906</v>
      </c>
      <c r="BJ31" s="237">
        <f t="shared" ref="BJ31" si="96">IFERROR((BI31/BI32),"")</f>
        <v>0.91238670694864044</v>
      </c>
      <c r="BK31" s="239">
        <f t="shared" ref="BK31" si="97">IFERROR(BJ31/BH31,0)</f>
        <v>1.171526126673698</v>
      </c>
      <c r="BL31" s="240" t="s">
        <v>202</v>
      </c>
      <c r="BM31" s="242" t="s">
        <v>203</v>
      </c>
      <c r="BN31" s="68"/>
      <c r="BO31" s="182">
        <v>931</v>
      </c>
      <c r="BP31" s="182" t="s">
        <v>120</v>
      </c>
      <c r="BQ31" s="229"/>
      <c r="BR31" s="26"/>
      <c r="BS31" s="34">
        <f t="shared" si="0"/>
        <v>1085</v>
      </c>
      <c r="BT31" s="237">
        <f>IFERROR((BS31/BS32),"")</f>
        <v>1</v>
      </c>
      <c r="BU31" s="35"/>
      <c r="BV31" s="237" t="str">
        <f t="shared" ref="BV31" si="98">IFERROR((BU31/BU32),"")</f>
        <v/>
      </c>
      <c r="BW31" s="239">
        <f t="shared" ref="BW31" si="99">IFERROR(BV31/BT31,0)</f>
        <v>0</v>
      </c>
      <c r="BX31" s="53">
        <f>O31</f>
        <v>1085</v>
      </c>
      <c r="BY31" s="237">
        <f>IFERROR((BX31/BX32),"")</f>
        <v>1</v>
      </c>
      <c r="BZ31" s="54">
        <f>BU31</f>
        <v>0</v>
      </c>
      <c r="CA31" s="388" t="str">
        <f t="shared" ref="CA31" si="100">IFERROR((BZ31/BZ32),"")</f>
        <v/>
      </c>
      <c r="CB31" s="384">
        <f t="shared" ref="CB31" si="101">IFERROR(CA31/BY31,0)</f>
        <v>0</v>
      </c>
      <c r="CC31" s="218"/>
      <c r="CD31" s="220"/>
      <c r="CE31" s="68"/>
      <c r="CF31" s="73"/>
      <c r="CG31" s="73"/>
      <c r="CH31" s="229"/>
    </row>
    <row r="32" spans="1:86" s="4" customFormat="1" ht="220.5" customHeight="1">
      <c r="A32" s="288"/>
      <c r="B32" s="245"/>
      <c r="C32" s="247"/>
      <c r="D32" s="249"/>
      <c r="E32" s="171" t="s">
        <v>206</v>
      </c>
      <c r="F32" s="251"/>
      <c r="G32" s="116" t="s">
        <v>207</v>
      </c>
      <c r="H32" s="139">
        <v>1060</v>
      </c>
      <c r="I32" s="140">
        <v>1085</v>
      </c>
      <c r="J32" s="140">
        <v>1085</v>
      </c>
      <c r="K32" s="140">
        <v>1085</v>
      </c>
      <c r="L32" s="141"/>
      <c r="M32" s="140">
        <v>1085</v>
      </c>
      <c r="N32" s="140">
        <v>1085</v>
      </c>
      <c r="O32" s="126">
        <v>1085</v>
      </c>
      <c r="P32" s="269"/>
      <c r="Q32" s="270"/>
      <c r="R32" s="270"/>
      <c r="S32" s="271"/>
      <c r="T32" s="141"/>
      <c r="U32" s="275"/>
      <c r="V32" s="276"/>
      <c r="W32" s="277"/>
      <c r="X32" s="147">
        <f>H32</f>
        <v>1060</v>
      </c>
      <c r="Y32" s="253"/>
      <c r="Z32" s="148">
        <v>1078</v>
      </c>
      <c r="AA32" s="255"/>
      <c r="AB32" s="224"/>
      <c r="AC32" s="257"/>
      <c r="AD32" s="232"/>
      <c r="AE32" s="74" t="s">
        <v>197</v>
      </c>
      <c r="AF32" s="75" t="s">
        <v>197</v>
      </c>
      <c r="AG32" s="75"/>
      <c r="AH32" s="259"/>
      <c r="AI32" s="261"/>
      <c r="AK32" s="147">
        <f t="shared" si="31"/>
        <v>1085</v>
      </c>
      <c r="AL32" s="223"/>
      <c r="AM32" s="148">
        <v>1024</v>
      </c>
      <c r="AN32" s="223"/>
      <c r="AO32" s="224"/>
      <c r="AP32" s="151">
        <f>M32</f>
        <v>1085</v>
      </c>
      <c r="AQ32" s="223"/>
      <c r="AR32" s="166">
        <f>AM32</f>
        <v>1024</v>
      </c>
      <c r="AS32" s="263"/>
      <c r="AT32" s="224"/>
      <c r="AU32" s="226"/>
      <c r="AV32" s="228"/>
      <c r="AW32" s="74"/>
      <c r="AX32" s="158">
        <v>1024</v>
      </c>
      <c r="AY32" s="159" t="s">
        <v>87</v>
      </c>
      <c r="AZ32" s="265"/>
      <c r="BB32" s="36">
        <f t="shared" si="26"/>
        <v>1085</v>
      </c>
      <c r="BC32" s="238"/>
      <c r="BD32" s="37">
        <v>993</v>
      </c>
      <c r="BE32" s="238"/>
      <c r="BF32" s="239"/>
      <c r="BG32" s="55">
        <f>N32</f>
        <v>1085</v>
      </c>
      <c r="BH32" s="238"/>
      <c r="BI32" s="56">
        <f>BD32</f>
        <v>993</v>
      </c>
      <c r="BJ32" s="238"/>
      <c r="BK32" s="239"/>
      <c r="BL32" s="241"/>
      <c r="BM32" s="243"/>
      <c r="BN32" s="74"/>
      <c r="BO32" s="183">
        <v>993</v>
      </c>
      <c r="BP32" s="183" t="s">
        <v>83</v>
      </c>
      <c r="BQ32" s="230"/>
      <c r="BR32" s="26"/>
      <c r="BS32" s="36">
        <f t="shared" si="0"/>
        <v>1085</v>
      </c>
      <c r="BT32" s="238"/>
      <c r="BU32" s="37"/>
      <c r="BV32" s="238"/>
      <c r="BW32" s="239"/>
      <c r="BX32" s="55">
        <f>O32</f>
        <v>1085</v>
      </c>
      <c r="BY32" s="238"/>
      <c r="BZ32" s="56">
        <f>BU32</f>
        <v>0</v>
      </c>
      <c r="CA32" s="389"/>
      <c r="CB32" s="384"/>
      <c r="CC32" s="219"/>
      <c r="CD32" s="221"/>
      <c r="CE32" s="74"/>
      <c r="CF32" s="75"/>
      <c r="CG32" s="75"/>
      <c r="CH32" s="230"/>
    </row>
    <row r="33" spans="1:86" s="4" customFormat="1" ht="127.5" customHeight="1">
      <c r="A33" s="288"/>
      <c r="B33" s="244">
        <v>11</v>
      </c>
      <c r="C33" s="246" t="s">
        <v>208</v>
      </c>
      <c r="D33" s="248" t="s">
        <v>209</v>
      </c>
      <c r="E33" s="170" t="s">
        <v>210</v>
      </c>
      <c r="F33" s="250" t="s">
        <v>60</v>
      </c>
      <c r="G33" s="115" t="s">
        <v>211</v>
      </c>
      <c r="H33" s="129">
        <v>0</v>
      </c>
      <c r="I33" s="130">
        <v>2466</v>
      </c>
      <c r="J33" s="130">
        <v>2960</v>
      </c>
      <c r="K33" s="130">
        <v>2799</v>
      </c>
      <c r="L33" s="131"/>
      <c r="M33" s="130">
        <v>2466</v>
      </c>
      <c r="N33" s="130">
        <v>2960</v>
      </c>
      <c r="O33" s="123">
        <v>2799</v>
      </c>
      <c r="P33" s="132">
        <f t="shared" si="17"/>
        <v>0</v>
      </c>
      <c r="Q33" s="133">
        <f t="shared" si="18"/>
        <v>2466</v>
      </c>
      <c r="R33" s="133">
        <f t="shared" si="19"/>
        <v>5426</v>
      </c>
      <c r="S33" s="134">
        <f t="shared" si="20"/>
        <v>8225</v>
      </c>
      <c r="T33" s="131"/>
      <c r="U33" s="135">
        <f>H33+M33</f>
        <v>2466</v>
      </c>
      <c r="V33" s="135">
        <f t="shared" ref="V33:W36" si="102">U33+N33</f>
        <v>5426</v>
      </c>
      <c r="W33" s="136">
        <f t="shared" si="102"/>
        <v>8225</v>
      </c>
      <c r="X33" s="137">
        <f t="shared" si="22"/>
        <v>0</v>
      </c>
      <c r="Y33" s="252" t="str">
        <f>IFERROR((X33/X34),"")</f>
        <v/>
      </c>
      <c r="Z33" s="138">
        <v>3711</v>
      </c>
      <c r="AA33" s="254">
        <f t="shared" ref="AA33" si="103">IFERROR((Z33/Z34),"")</f>
        <v>0.27564435861249348</v>
      </c>
      <c r="AB33" s="224">
        <f t="shared" ref="AB33" si="104">IFERROR(AA33/Y33,0)</f>
        <v>0</v>
      </c>
      <c r="AC33" s="256" t="s">
        <v>114</v>
      </c>
      <c r="AD33" s="231" t="s">
        <v>115</v>
      </c>
      <c r="AE33" s="72" t="s">
        <v>94</v>
      </c>
      <c r="AF33" s="76" t="s">
        <v>212</v>
      </c>
      <c r="AG33" s="76"/>
      <c r="AH33" s="258" t="str">
        <f>[1]Seguimiento!AF33</f>
        <v>No se programaron metas de exámenes presentados para el primer trimestre del año.</v>
      </c>
      <c r="AI33" s="260"/>
      <c r="AK33" s="137">
        <f t="shared" si="31"/>
        <v>2466</v>
      </c>
      <c r="AL33" s="222">
        <f>IFERROR((AK33/AK34),"")</f>
        <v>5.301857585139319E-2</v>
      </c>
      <c r="AM33" s="138">
        <v>15750</v>
      </c>
      <c r="AN33" s="222">
        <f t="shared" ref="AN33" si="105">IFERROR((AM33/AM34),"")</f>
        <v>0.26926759214935375</v>
      </c>
      <c r="AO33" s="224">
        <f t="shared" ref="AO33" si="106">IFERROR(AN33/AL33,0)</f>
        <v>5.0787405701746717</v>
      </c>
      <c r="AP33" s="150">
        <f>U33</f>
        <v>2466</v>
      </c>
      <c r="AQ33" s="222">
        <f>IFERROR((AP33/AP34),"")</f>
        <v>5.301857585139319E-2</v>
      </c>
      <c r="AR33" s="165">
        <f>Z33+AM33</f>
        <v>19461</v>
      </c>
      <c r="AS33" s="222">
        <f t="shared" ref="AS33" si="107">IFERROR((AR33/AR34),"")</f>
        <v>0.27046070460704608</v>
      </c>
      <c r="AT33" s="224">
        <f t="shared" ref="AT33" si="108">IFERROR(AS33/AQ33,0)</f>
        <v>5.1012442387197598</v>
      </c>
      <c r="AU33" s="225" t="s">
        <v>213</v>
      </c>
      <c r="AV33" s="227" t="s">
        <v>214</v>
      </c>
      <c r="AW33" s="72"/>
      <c r="AX33" s="167">
        <v>15708</v>
      </c>
      <c r="AY33" s="157" t="s">
        <v>180</v>
      </c>
      <c r="AZ33" s="229"/>
      <c r="BB33" s="34">
        <f t="shared" si="26"/>
        <v>2960</v>
      </c>
      <c r="BC33" s="237">
        <f>IFERROR((BB33/BB34),"")</f>
        <v>5.3034239334921969E-2</v>
      </c>
      <c r="BD33" s="35">
        <v>13874</v>
      </c>
      <c r="BE33" s="237">
        <f t="shared" ref="BE33" si="109">IFERROR((BD33/BD34),"")</f>
        <v>0.25176931731571878</v>
      </c>
      <c r="BF33" s="239">
        <f t="shared" ref="BF33" si="110">IFERROR(BE33/BC33,0)</f>
        <v>4.7472976038318286</v>
      </c>
      <c r="BG33" s="53">
        <f t="shared" ref="BG33:BG36" si="111">V33</f>
        <v>5426</v>
      </c>
      <c r="BH33" s="237">
        <f>IFERROR((BG33/BG34),"")</f>
        <v>5.3027119472269728E-2</v>
      </c>
      <c r="BI33" s="54">
        <f>AR33+BD33</f>
        <v>33335</v>
      </c>
      <c r="BJ33" s="237">
        <f t="shared" ref="BJ33" si="112">IFERROR((BI33/BI34),"")</f>
        <v>0.26235430226426676</v>
      </c>
      <c r="BK33" s="239">
        <f t="shared" ref="BK33" si="113">IFERROR(BJ33/BH33,0)</f>
        <v>4.9475495722799661</v>
      </c>
      <c r="BL33" s="240" t="s">
        <v>215</v>
      </c>
      <c r="BM33" s="242" t="s">
        <v>216</v>
      </c>
      <c r="BN33" s="72"/>
      <c r="BO33" s="184">
        <v>13835</v>
      </c>
      <c r="BP33" s="182" t="s">
        <v>120</v>
      </c>
      <c r="BQ33" s="229"/>
      <c r="BR33" s="26"/>
      <c r="BS33" s="34">
        <f t="shared" si="0"/>
        <v>2799</v>
      </c>
      <c r="BT33" s="237">
        <f>IFERROR((BS33/BS34),"")</f>
        <v>5.3105908245740525E-2</v>
      </c>
      <c r="BU33" s="35"/>
      <c r="BV33" s="237" t="str">
        <f t="shared" ref="BV33" si="114">IFERROR((BU33/BU34),"")</f>
        <v/>
      </c>
      <c r="BW33" s="239">
        <f t="shared" ref="BW33" si="115">IFERROR(BV33/BT33,0)</f>
        <v>0</v>
      </c>
      <c r="BX33" s="53">
        <f>W33</f>
        <v>8225</v>
      </c>
      <c r="BY33" s="237">
        <f>IFERROR((BX33/BX34),"")</f>
        <v>5.3053905347962664E-2</v>
      </c>
      <c r="BZ33" s="54">
        <f>BI33+BU33</f>
        <v>33335</v>
      </c>
      <c r="CA33" s="388">
        <f t="shared" ref="CA33" si="116">IFERROR((BZ33/BZ34),"")</f>
        <v>0.26235430226426676</v>
      </c>
      <c r="CB33" s="384">
        <f t="shared" ref="CB33" si="117">IFERROR(CA33/BY33,0)</f>
        <v>4.945051651590461</v>
      </c>
      <c r="CC33" s="218"/>
      <c r="CD33" s="220"/>
      <c r="CE33" s="72"/>
      <c r="CF33" s="76"/>
      <c r="CG33" s="76"/>
      <c r="CH33" s="229"/>
    </row>
    <row r="34" spans="1:86" s="4" customFormat="1" ht="216.75" customHeight="1">
      <c r="A34" s="288"/>
      <c r="B34" s="245"/>
      <c r="C34" s="247"/>
      <c r="D34" s="249"/>
      <c r="E34" s="171" t="s">
        <v>219</v>
      </c>
      <c r="F34" s="251"/>
      <c r="G34" s="116" t="s">
        <v>220</v>
      </c>
      <c r="H34" s="139">
        <v>0</v>
      </c>
      <c r="I34" s="140">
        <v>46512</v>
      </c>
      <c r="J34" s="140">
        <v>55813</v>
      </c>
      <c r="K34" s="140">
        <v>52706</v>
      </c>
      <c r="L34" s="141"/>
      <c r="M34" s="140">
        <v>46512</v>
      </c>
      <c r="N34" s="140">
        <v>55813</v>
      </c>
      <c r="O34" s="126">
        <v>52706</v>
      </c>
      <c r="P34" s="142">
        <f t="shared" si="17"/>
        <v>0</v>
      </c>
      <c r="Q34" s="143">
        <f t="shared" si="18"/>
        <v>46512</v>
      </c>
      <c r="R34" s="143">
        <f t="shared" si="19"/>
        <v>102325</v>
      </c>
      <c r="S34" s="144">
        <f t="shared" si="20"/>
        <v>155031</v>
      </c>
      <c r="T34" s="141"/>
      <c r="U34" s="145">
        <f>H34+M34</f>
        <v>46512</v>
      </c>
      <c r="V34" s="145">
        <f t="shared" si="102"/>
        <v>102325</v>
      </c>
      <c r="W34" s="146">
        <f t="shared" si="102"/>
        <v>155031</v>
      </c>
      <c r="X34" s="147">
        <f t="shared" si="22"/>
        <v>0</v>
      </c>
      <c r="Y34" s="253"/>
      <c r="Z34" s="148">
        <v>13463</v>
      </c>
      <c r="AA34" s="255"/>
      <c r="AB34" s="224"/>
      <c r="AC34" s="257"/>
      <c r="AD34" s="232"/>
      <c r="AE34" s="163" t="s">
        <v>221</v>
      </c>
      <c r="AF34" s="75" t="s">
        <v>222</v>
      </c>
      <c r="AG34" s="75"/>
      <c r="AH34" s="259">
        <f>[1]Seguimiento!AF34</f>
        <v>0</v>
      </c>
      <c r="AI34" s="261"/>
      <c r="AK34" s="147">
        <f t="shared" si="31"/>
        <v>46512</v>
      </c>
      <c r="AL34" s="223"/>
      <c r="AM34" s="148">
        <v>58492</v>
      </c>
      <c r="AN34" s="223"/>
      <c r="AO34" s="224"/>
      <c r="AP34" s="151">
        <f>U34</f>
        <v>46512</v>
      </c>
      <c r="AQ34" s="223"/>
      <c r="AR34" s="166">
        <f>Z34+AM34</f>
        <v>71955</v>
      </c>
      <c r="AS34" s="223"/>
      <c r="AT34" s="224"/>
      <c r="AU34" s="226"/>
      <c r="AV34" s="228"/>
      <c r="AW34" s="74"/>
      <c r="AX34" s="158">
        <v>58341</v>
      </c>
      <c r="AY34" s="159" t="s">
        <v>189</v>
      </c>
      <c r="AZ34" s="230"/>
      <c r="BB34" s="36">
        <f t="shared" si="26"/>
        <v>55813</v>
      </c>
      <c r="BC34" s="238"/>
      <c r="BD34" s="37">
        <v>55106</v>
      </c>
      <c r="BE34" s="238"/>
      <c r="BF34" s="239"/>
      <c r="BG34" s="55">
        <f t="shared" si="111"/>
        <v>102325</v>
      </c>
      <c r="BH34" s="238"/>
      <c r="BI34" s="56">
        <f>AR34+BD34</f>
        <v>127061</v>
      </c>
      <c r="BJ34" s="238"/>
      <c r="BK34" s="239"/>
      <c r="BL34" s="241"/>
      <c r="BM34" s="243"/>
      <c r="BN34" s="74"/>
      <c r="BO34" s="183">
        <v>54961</v>
      </c>
      <c r="BP34" s="183" t="s">
        <v>120</v>
      </c>
      <c r="BQ34" s="230"/>
      <c r="BR34" s="26"/>
      <c r="BS34" s="36">
        <f t="shared" si="0"/>
        <v>52706</v>
      </c>
      <c r="BT34" s="238"/>
      <c r="BU34" s="37"/>
      <c r="BV34" s="238"/>
      <c r="BW34" s="239"/>
      <c r="BX34" s="55">
        <f>W34</f>
        <v>155031</v>
      </c>
      <c r="BY34" s="238"/>
      <c r="BZ34" s="56">
        <f>BI34+BU34</f>
        <v>127061</v>
      </c>
      <c r="CA34" s="389"/>
      <c r="CB34" s="384"/>
      <c r="CC34" s="219"/>
      <c r="CD34" s="221"/>
      <c r="CE34" s="74"/>
      <c r="CF34" s="75"/>
      <c r="CG34" s="75"/>
      <c r="CH34" s="230"/>
    </row>
    <row r="35" spans="1:86" s="4" customFormat="1" ht="132.75" customHeight="1">
      <c r="A35" s="288"/>
      <c r="B35" s="244">
        <v>12</v>
      </c>
      <c r="C35" s="246" t="s">
        <v>223</v>
      </c>
      <c r="D35" s="248" t="s">
        <v>224</v>
      </c>
      <c r="E35" s="170" t="s">
        <v>225</v>
      </c>
      <c r="F35" s="250" t="s">
        <v>60</v>
      </c>
      <c r="G35" s="115" t="s">
        <v>226</v>
      </c>
      <c r="H35" s="129">
        <v>0</v>
      </c>
      <c r="I35" s="130">
        <v>44046</v>
      </c>
      <c r="J35" s="130">
        <v>52853</v>
      </c>
      <c r="K35" s="130">
        <v>49907</v>
      </c>
      <c r="L35" s="131"/>
      <c r="M35" s="130">
        <v>44046</v>
      </c>
      <c r="N35" s="130">
        <v>52853</v>
      </c>
      <c r="O35" s="123">
        <v>49907</v>
      </c>
      <c r="P35" s="132">
        <f t="shared" si="17"/>
        <v>0</v>
      </c>
      <c r="Q35" s="133">
        <f t="shared" si="18"/>
        <v>44046</v>
      </c>
      <c r="R35" s="133">
        <f t="shared" si="19"/>
        <v>96899</v>
      </c>
      <c r="S35" s="134">
        <f t="shared" si="20"/>
        <v>146806</v>
      </c>
      <c r="T35" s="131"/>
      <c r="U35" s="135">
        <f>H35+M35</f>
        <v>44046</v>
      </c>
      <c r="V35" s="135">
        <f t="shared" si="102"/>
        <v>96899</v>
      </c>
      <c r="W35" s="136">
        <f t="shared" si="102"/>
        <v>146806</v>
      </c>
      <c r="X35" s="137">
        <f t="shared" si="22"/>
        <v>0</v>
      </c>
      <c r="Y35" s="252" t="str">
        <f>IFERROR((X35/X36),"")</f>
        <v/>
      </c>
      <c r="Z35" s="138">
        <v>9752</v>
      </c>
      <c r="AA35" s="254">
        <f t="shared" ref="AA35" si="118">IFERROR((Z35/Z36),"")</f>
        <v>0.72435564138750652</v>
      </c>
      <c r="AB35" s="224">
        <f t="shared" ref="AB35" si="119">IFERROR(AA35/Y35,0)</f>
        <v>0</v>
      </c>
      <c r="AC35" s="256" t="s">
        <v>114</v>
      </c>
      <c r="AD35" s="231" t="s">
        <v>115</v>
      </c>
      <c r="AE35" s="68" t="s">
        <v>221</v>
      </c>
      <c r="AF35" s="70" t="s">
        <v>227</v>
      </c>
      <c r="AG35" s="70"/>
      <c r="AH35" s="233" t="str">
        <f>[1]Seguimiento!AF35</f>
        <v>No se programaron metas de exámenes presentados para el primer trimestre del año.</v>
      </c>
      <c r="AI35" s="235" t="s">
        <v>228</v>
      </c>
      <c r="AK35" s="137">
        <f t="shared" si="31"/>
        <v>44046</v>
      </c>
      <c r="AL35" s="222">
        <f>IFERROR((AK35/AK36),"")</f>
        <v>0.94698142414860687</v>
      </c>
      <c r="AM35" s="138">
        <v>42742</v>
      </c>
      <c r="AN35" s="222">
        <f t="shared" ref="AN35" si="120">IFERROR((AM35/AM36),"")</f>
        <v>0.73073240785064619</v>
      </c>
      <c r="AO35" s="224">
        <f t="shared" ref="AO35" si="121">IFERROR(AN35/AL35,0)</f>
        <v>0.77164386672908447</v>
      </c>
      <c r="AP35" s="150">
        <f>U35</f>
        <v>44046</v>
      </c>
      <c r="AQ35" s="222">
        <f>IFERROR((AP35/AP36),"")</f>
        <v>0.94698142414860687</v>
      </c>
      <c r="AR35" s="165">
        <f>Z35+AM35</f>
        <v>52494</v>
      </c>
      <c r="AS35" s="222">
        <f t="shared" ref="AS35" si="122">IFERROR((AR35/AR36),"")</f>
        <v>0.72953929539295392</v>
      </c>
      <c r="AT35" s="224">
        <f t="shared" ref="AT35" si="123">IFERROR(AS35/AQ35,0)</f>
        <v>0.77038395557637629</v>
      </c>
      <c r="AU35" s="225" t="s">
        <v>213</v>
      </c>
      <c r="AV35" s="227" t="s">
        <v>214</v>
      </c>
      <c r="AW35" s="68"/>
      <c r="AX35" s="160">
        <v>42633</v>
      </c>
      <c r="AY35" s="157" t="s">
        <v>180</v>
      </c>
      <c r="AZ35" s="229"/>
      <c r="BB35" s="34">
        <f t="shared" si="26"/>
        <v>52853</v>
      </c>
      <c r="BC35" s="237">
        <f>IFERROR((BB35/BB36),"")</f>
        <v>0.94696576066507798</v>
      </c>
      <c r="BD35" s="35">
        <v>41232</v>
      </c>
      <c r="BE35" s="237">
        <f t="shared" ref="BE35" si="124">IFERROR((BD35/BD36),"")</f>
        <v>0.74823068268428117</v>
      </c>
      <c r="BF35" s="239">
        <f t="shared" ref="BF35" si="125">IFERROR(BE35/BC35,0)</f>
        <v>0.79013488529804909</v>
      </c>
      <c r="BG35" s="53">
        <f t="shared" si="111"/>
        <v>96899</v>
      </c>
      <c r="BH35" s="237">
        <f>IFERROR((BG35/BG36),"")</f>
        <v>0.94697288052773032</v>
      </c>
      <c r="BI35" s="54">
        <f>AR35+BD35</f>
        <v>93726</v>
      </c>
      <c r="BJ35" s="237">
        <f t="shared" ref="BJ35" si="126">IFERROR((BI35/BI36),"")</f>
        <v>0.73764569773573319</v>
      </c>
      <c r="BK35" s="239">
        <f t="shared" ref="BK35" si="127">IFERROR(BJ35/BH35,0)</f>
        <v>0.77895123810162015</v>
      </c>
      <c r="BL35" s="240" t="s">
        <v>215</v>
      </c>
      <c r="BM35" s="242" t="s">
        <v>216</v>
      </c>
      <c r="BN35" s="68"/>
      <c r="BO35" s="178">
        <v>41126</v>
      </c>
      <c r="BP35" s="182" t="s">
        <v>120</v>
      </c>
      <c r="BQ35" s="229"/>
      <c r="BR35" s="26"/>
      <c r="BS35" s="34">
        <f t="shared" si="0"/>
        <v>49907</v>
      </c>
      <c r="BT35" s="237">
        <f>IFERROR((BS35/BS36),"")</f>
        <v>0.94689409175425943</v>
      </c>
      <c r="BU35" s="35"/>
      <c r="BV35" s="237" t="str">
        <f t="shared" ref="BV35" si="128">IFERROR((BU35/BU36),"")</f>
        <v/>
      </c>
      <c r="BW35" s="239">
        <f t="shared" ref="BW35" si="129">IFERROR(BV35/BT35,0)</f>
        <v>0</v>
      </c>
      <c r="BX35" s="53">
        <f>W35</f>
        <v>146806</v>
      </c>
      <c r="BY35" s="237">
        <f>IFERROR((BX35/BX36),"")</f>
        <v>0.94694609465203738</v>
      </c>
      <c r="BZ35" s="54">
        <f>BI35+BU35</f>
        <v>93726</v>
      </c>
      <c r="CA35" s="388">
        <f t="shared" ref="CA35" si="130">IFERROR((BZ35/BZ36),"")</f>
        <v>0.73764569773573319</v>
      </c>
      <c r="CB35" s="384">
        <f t="shared" ref="CB35" si="131">IFERROR(CA35/BY35,0)</f>
        <v>0.77897327197572608</v>
      </c>
      <c r="CC35" s="218"/>
      <c r="CD35" s="220"/>
      <c r="CE35" s="68"/>
      <c r="CF35" s="70"/>
      <c r="CG35" s="70"/>
      <c r="CH35" s="229"/>
    </row>
    <row r="36" spans="1:86" s="4" customFormat="1" ht="230.25" customHeight="1">
      <c r="A36" s="289"/>
      <c r="B36" s="245"/>
      <c r="C36" s="247"/>
      <c r="D36" s="249"/>
      <c r="E36" s="171" t="s">
        <v>230</v>
      </c>
      <c r="F36" s="251"/>
      <c r="G36" s="116" t="s">
        <v>220</v>
      </c>
      <c r="H36" s="139">
        <v>0</v>
      </c>
      <c r="I36" s="140">
        <v>46512</v>
      </c>
      <c r="J36" s="140">
        <v>55813</v>
      </c>
      <c r="K36" s="140">
        <v>52706</v>
      </c>
      <c r="L36" s="141"/>
      <c r="M36" s="140">
        <v>46512</v>
      </c>
      <c r="N36" s="140">
        <v>55813</v>
      </c>
      <c r="O36" s="126">
        <v>52706</v>
      </c>
      <c r="P36" s="142">
        <f t="shared" si="17"/>
        <v>0</v>
      </c>
      <c r="Q36" s="143">
        <f t="shared" si="18"/>
        <v>46512</v>
      </c>
      <c r="R36" s="143">
        <f t="shared" si="19"/>
        <v>102325</v>
      </c>
      <c r="S36" s="144">
        <f t="shared" si="20"/>
        <v>155031</v>
      </c>
      <c r="T36" s="141"/>
      <c r="U36" s="145">
        <f>H36+M36</f>
        <v>46512</v>
      </c>
      <c r="V36" s="145">
        <f t="shared" si="102"/>
        <v>102325</v>
      </c>
      <c r="W36" s="146">
        <f t="shared" si="102"/>
        <v>155031</v>
      </c>
      <c r="X36" s="147">
        <f t="shared" si="22"/>
        <v>0</v>
      </c>
      <c r="Y36" s="253"/>
      <c r="Z36" s="148">
        <v>13463</v>
      </c>
      <c r="AA36" s="255"/>
      <c r="AB36" s="224"/>
      <c r="AC36" s="257"/>
      <c r="AD36" s="232"/>
      <c r="AE36" s="74" t="s">
        <v>221</v>
      </c>
      <c r="AF36" s="75" t="s">
        <v>222</v>
      </c>
      <c r="AG36" s="75"/>
      <c r="AH36" s="234">
        <f>[1]Seguimiento!AF36</f>
        <v>0</v>
      </c>
      <c r="AI36" s="236"/>
      <c r="AK36" s="36">
        <f t="shared" si="31"/>
        <v>46512</v>
      </c>
      <c r="AL36" s="223"/>
      <c r="AM36" s="148">
        <v>58492</v>
      </c>
      <c r="AN36" s="223"/>
      <c r="AO36" s="224"/>
      <c r="AP36" s="151">
        <f>U36</f>
        <v>46512</v>
      </c>
      <c r="AQ36" s="223"/>
      <c r="AR36" s="166">
        <f>Z36+AM36</f>
        <v>71955</v>
      </c>
      <c r="AS36" s="223"/>
      <c r="AT36" s="224"/>
      <c r="AU36" s="226"/>
      <c r="AV36" s="228"/>
      <c r="AW36" s="74"/>
      <c r="AX36" s="158">
        <v>58341</v>
      </c>
      <c r="AY36" s="159" t="s">
        <v>189</v>
      </c>
      <c r="AZ36" s="230"/>
      <c r="BB36" s="36">
        <f t="shared" si="26"/>
        <v>55813</v>
      </c>
      <c r="BC36" s="238"/>
      <c r="BD36" s="37">
        <v>55106</v>
      </c>
      <c r="BE36" s="238"/>
      <c r="BF36" s="239"/>
      <c r="BG36" s="55">
        <f t="shared" si="111"/>
        <v>102325</v>
      </c>
      <c r="BH36" s="238"/>
      <c r="BI36" s="56">
        <f>AR36+BD36</f>
        <v>127061</v>
      </c>
      <c r="BJ36" s="238"/>
      <c r="BK36" s="239"/>
      <c r="BL36" s="241"/>
      <c r="BM36" s="243"/>
      <c r="BN36" s="74"/>
      <c r="BO36" s="183">
        <v>54961</v>
      </c>
      <c r="BP36" s="183" t="s">
        <v>120</v>
      </c>
      <c r="BQ36" s="230"/>
      <c r="BR36" s="26"/>
      <c r="BS36" s="36">
        <f t="shared" si="0"/>
        <v>52706</v>
      </c>
      <c r="BT36" s="238"/>
      <c r="BU36" s="37"/>
      <c r="BV36" s="238"/>
      <c r="BW36" s="239"/>
      <c r="BX36" s="55">
        <f>W36</f>
        <v>155031</v>
      </c>
      <c r="BY36" s="238"/>
      <c r="BZ36" s="56">
        <f>BI36+BU36</f>
        <v>127061</v>
      </c>
      <c r="CA36" s="389"/>
      <c r="CB36" s="384"/>
      <c r="CC36" s="219"/>
      <c r="CD36" s="221"/>
      <c r="CE36" s="74"/>
      <c r="CF36" s="75"/>
      <c r="CG36" s="75"/>
      <c r="CH36" s="230"/>
    </row>
    <row r="37" spans="1:86" s="4" customFormat="1" ht="57.75" customHeight="1">
      <c r="A37" s="83"/>
      <c r="B37" s="87"/>
      <c r="C37" s="84"/>
      <c r="D37" s="84"/>
      <c r="E37" s="84"/>
      <c r="F37" s="85"/>
      <c r="G37" s="85"/>
      <c r="H37" s="86">
        <f>H33+H35</f>
        <v>0</v>
      </c>
      <c r="I37" s="86">
        <f t="shared" ref="I37:Z37" si="132">I33+I35</f>
        <v>46512</v>
      </c>
      <c r="J37" s="86">
        <f t="shared" si="132"/>
        <v>55813</v>
      </c>
      <c r="K37" s="86">
        <f t="shared" si="132"/>
        <v>52706</v>
      </c>
      <c r="L37" s="86">
        <f t="shared" si="132"/>
        <v>0</v>
      </c>
      <c r="M37" s="86">
        <f t="shared" si="132"/>
        <v>46512</v>
      </c>
      <c r="N37" s="86">
        <f t="shared" si="132"/>
        <v>55813</v>
      </c>
      <c r="O37" s="86">
        <f t="shared" si="132"/>
        <v>52706</v>
      </c>
      <c r="P37" s="86">
        <f t="shared" si="132"/>
        <v>0</v>
      </c>
      <c r="Q37" s="86">
        <f t="shared" si="132"/>
        <v>46512</v>
      </c>
      <c r="R37" s="86">
        <f t="shared" si="132"/>
        <v>102325</v>
      </c>
      <c r="S37" s="86">
        <f t="shared" si="132"/>
        <v>155031</v>
      </c>
      <c r="T37" s="86">
        <f t="shared" si="132"/>
        <v>0</v>
      </c>
      <c r="U37" s="86">
        <f t="shared" si="132"/>
        <v>46512</v>
      </c>
      <c r="V37" s="86">
        <f t="shared" si="132"/>
        <v>102325</v>
      </c>
      <c r="W37" s="86">
        <f t="shared" si="132"/>
        <v>155031</v>
      </c>
      <c r="X37" s="86">
        <f t="shared" si="132"/>
        <v>0</v>
      </c>
      <c r="Y37" s="86"/>
      <c r="Z37" s="86">
        <f t="shared" si="132"/>
        <v>13463</v>
      </c>
      <c r="AA37" s="88"/>
      <c r="AB37" s="89"/>
      <c r="AC37" s="90"/>
      <c r="AD37" s="90"/>
      <c r="AE37" s="91"/>
      <c r="AF37" s="91"/>
      <c r="AG37" s="91"/>
      <c r="AH37" s="91"/>
      <c r="AI37" s="92"/>
      <c r="AK37" s="86">
        <f t="shared" ref="AK37:AT37" si="133">AK33+AK35</f>
        <v>46512</v>
      </c>
      <c r="AL37" s="86">
        <f t="shared" si="133"/>
        <v>1</v>
      </c>
      <c r="AM37" s="86">
        <f t="shared" si="133"/>
        <v>58492</v>
      </c>
      <c r="AN37" s="86">
        <f t="shared" si="133"/>
        <v>1</v>
      </c>
      <c r="AO37" s="86">
        <f t="shared" si="133"/>
        <v>5.8503844369037559</v>
      </c>
      <c r="AP37" s="86">
        <f t="shared" si="133"/>
        <v>46512</v>
      </c>
      <c r="AQ37" s="86">
        <f t="shared" si="133"/>
        <v>1</v>
      </c>
      <c r="AR37" s="86">
        <f t="shared" si="133"/>
        <v>71955</v>
      </c>
      <c r="AS37" s="86">
        <f t="shared" si="133"/>
        <v>1</v>
      </c>
      <c r="AT37" s="86">
        <f t="shared" si="133"/>
        <v>5.8716281942961359</v>
      </c>
      <c r="AU37" s="92"/>
      <c r="AV37" s="92"/>
      <c r="AW37" s="91"/>
      <c r="AX37" s="91"/>
      <c r="AY37" s="91"/>
      <c r="AZ37" s="92"/>
      <c r="BB37" s="86"/>
      <c r="BC37" s="93"/>
      <c r="BD37" s="86"/>
      <c r="BE37" s="93"/>
      <c r="BF37" s="89"/>
      <c r="BG37" s="86"/>
      <c r="BH37" s="93"/>
      <c r="BI37" s="86"/>
      <c r="BJ37" s="93"/>
      <c r="BK37" s="89"/>
      <c r="BL37" s="94"/>
      <c r="BM37" s="94"/>
      <c r="BN37" s="91"/>
      <c r="BO37" s="91"/>
      <c r="BP37" s="91"/>
      <c r="BQ37" s="92"/>
      <c r="BR37" s="26"/>
      <c r="BS37" s="86"/>
      <c r="BT37" s="93"/>
      <c r="BU37" s="86"/>
      <c r="BV37" s="93"/>
      <c r="BW37" s="89"/>
      <c r="BX37" s="86"/>
      <c r="BY37" s="93"/>
      <c r="BZ37" s="86"/>
      <c r="CA37" s="95"/>
      <c r="CB37" s="96"/>
      <c r="CC37" s="92"/>
      <c r="CD37" s="92"/>
      <c r="CE37" s="91"/>
      <c r="CF37" s="91"/>
      <c r="CG37" s="91"/>
      <c r="CH37" s="92"/>
    </row>
    <row r="38" spans="1:86" s="4" customFormat="1" ht="198.75" customHeight="1">
      <c r="A38" s="83"/>
      <c r="B38" s="211" t="s">
        <v>231</v>
      </c>
      <c r="C38" s="211"/>
      <c r="D38" s="97"/>
      <c r="E38" s="100" t="s">
        <v>232</v>
      </c>
      <c r="F38" s="112"/>
      <c r="G38" s="112"/>
      <c r="I38" s="99"/>
      <c r="J38" s="99"/>
      <c r="K38" s="99"/>
      <c r="L38" s="86"/>
      <c r="M38" s="86"/>
      <c r="N38" s="86"/>
      <c r="O38" s="86"/>
      <c r="P38" s="86"/>
      <c r="Q38" s="86"/>
      <c r="R38" s="86"/>
      <c r="S38" s="86"/>
      <c r="T38" s="86"/>
      <c r="U38" s="86"/>
      <c r="V38" s="86"/>
      <c r="W38" s="86"/>
      <c r="X38" s="86"/>
      <c r="Y38" s="88"/>
      <c r="Z38" s="86"/>
      <c r="AA38" s="88"/>
      <c r="AB38" s="89"/>
      <c r="AC38" s="90"/>
      <c r="AD38" s="90"/>
      <c r="AE38" s="91"/>
      <c r="AF38" s="91"/>
      <c r="AG38" s="91"/>
      <c r="AH38" s="91"/>
      <c r="AI38" s="92"/>
      <c r="AK38" s="86"/>
      <c r="AL38" s="93"/>
      <c r="AM38" s="86"/>
      <c r="AN38" s="93"/>
      <c r="AO38" s="89"/>
      <c r="AP38" s="86"/>
      <c r="AQ38" s="93"/>
      <c r="AR38" s="86"/>
      <c r="AS38" s="93"/>
      <c r="AT38" s="89"/>
      <c r="AU38" s="92"/>
      <c r="AV38" s="92"/>
      <c r="AW38" s="91"/>
      <c r="AX38" s="91"/>
      <c r="AY38" s="91"/>
      <c r="AZ38" s="92"/>
      <c r="BB38" s="86"/>
      <c r="BC38" s="93"/>
      <c r="BD38" s="86"/>
      <c r="BE38" s="93"/>
      <c r="BF38" s="89"/>
      <c r="BG38" s="86"/>
      <c r="BH38" s="93"/>
      <c r="BI38" s="86"/>
      <c r="BJ38" s="93"/>
      <c r="BK38" s="89"/>
      <c r="BL38" s="94"/>
      <c r="BM38" s="94"/>
      <c r="BN38" s="91"/>
      <c r="BO38" s="91"/>
      <c r="BP38" s="91"/>
      <c r="BQ38" s="92"/>
      <c r="BR38" s="26"/>
      <c r="BS38" s="86"/>
      <c r="BT38" s="93"/>
      <c r="BU38" s="86"/>
      <c r="BV38" s="93"/>
      <c r="BW38" s="89"/>
      <c r="BX38" s="86"/>
      <c r="BY38" s="93"/>
      <c r="BZ38" s="86"/>
      <c r="CA38" s="95"/>
      <c r="CB38" s="96"/>
      <c r="CC38" s="92"/>
      <c r="CD38" s="92"/>
      <c r="CE38" s="91"/>
      <c r="CF38" s="91"/>
      <c r="CG38" s="91"/>
      <c r="CH38" s="92"/>
    </row>
    <row r="39" spans="1:86" s="4" customFormat="1" ht="132.75" customHeight="1">
      <c r="A39" s="102"/>
      <c r="B39" s="103"/>
      <c r="C39" s="97"/>
      <c r="D39" s="97"/>
      <c r="E39" s="119" t="s">
        <v>233</v>
      </c>
      <c r="F39" s="98"/>
      <c r="G39" s="98"/>
      <c r="H39" s="101" t="b">
        <f>H34=H36</f>
        <v>1</v>
      </c>
      <c r="I39" s="101" t="b">
        <f t="shared" ref="I39:K39" si="134">I34=I36</f>
        <v>1</v>
      </c>
      <c r="J39" s="101" t="b">
        <f t="shared" si="134"/>
        <v>1</v>
      </c>
      <c r="K39" s="101" t="b">
        <f t="shared" si="134"/>
        <v>1</v>
      </c>
      <c r="L39" s="86"/>
      <c r="M39" s="101" t="b">
        <f t="shared" ref="M39:Z39" si="135">M34=M36</f>
        <v>1</v>
      </c>
      <c r="N39" s="101" t="b">
        <f t="shared" si="135"/>
        <v>1</v>
      </c>
      <c r="O39" s="101" t="b">
        <f t="shared" si="135"/>
        <v>1</v>
      </c>
      <c r="P39" s="101" t="b">
        <f t="shared" si="135"/>
        <v>1</v>
      </c>
      <c r="Q39" s="101" t="b">
        <f t="shared" si="135"/>
        <v>1</v>
      </c>
      <c r="R39" s="101" t="b">
        <f t="shared" si="135"/>
        <v>1</v>
      </c>
      <c r="S39" s="101" t="b">
        <f t="shared" si="135"/>
        <v>1</v>
      </c>
      <c r="T39" s="86"/>
      <c r="U39" s="101" t="b">
        <f t="shared" si="135"/>
        <v>1</v>
      </c>
      <c r="V39" s="101" t="b">
        <f t="shared" si="135"/>
        <v>1</v>
      </c>
      <c r="W39" s="101" t="b">
        <f t="shared" si="135"/>
        <v>1</v>
      </c>
      <c r="X39" s="101" t="b">
        <f t="shared" si="135"/>
        <v>1</v>
      </c>
      <c r="Y39" s="104"/>
      <c r="Z39" s="101" t="b">
        <f t="shared" si="135"/>
        <v>1</v>
      </c>
      <c r="AA39" s="104"/>
      <c r="AB39" s="105"/>
      <c r="AC39" s="106"/>
      <c r="AD39" s="106"/>
      <c r="AE39" s="86"/>
      <c r="AF39" s="86"/>
      <c r="AG39" s="86"/>
      <c r="AH39" s="86"/>
      <c r="AI39" s="107"/>
      <c r="AK39" s="101" t="b">
        <f t="shared" ref="AK39" si="136">AK34=AK36</f>
        <v>1</v>
      </c>
      <c r="AL39" s="108"/>
      <c r="AM39" s="101" t="b">
        <f t="shared" ref="AM39" si="137">AM34=AM36</f>
        <v>1</v>
      </c>
      <c r="AN39" s="108"/>
      <c r="AO39" s="105"/>
      <c r="AP39" s="101" t="b">
        <f t="shared" ref="AP39" si="138">AP34=AP36</f>
        <v>1</v>
      </c>
      <c r="AQ39" s="108"/>
      <c r="AR39" s="101" t="b">
        <f t="shared" ref="AR39" si="139">AR34=AR36</f>
        <v>1</v>
      </c>
      <c r="AS39" s="108"/>
      <c r="AT39" s="105"/>
      <c r="AU39" s="107"/>
      <c r="AV39" s="107"/>
      <c r="AW39" s="86"/>
      <c r="AX39" s="86"/>
      <c r="AY39" s="86"/>
      <c r="AZ39" s="107"/>
      <c r="BB39" s="101" t="b">
        <f t="shared" ref="BB39:BD39" si="140">BB34=BB36</f>
        <v>1</v>
      </c>
      <c r="BC39" s="108"/>
      <c r="BD39" s="101" t="b">
        <f t="shared" si="140"/>
        <v>1</v>
      </c>
      <c r="BE39" s="108"/>
      <c r="BF39" s="105"/>
      <c r="BG39" s="101" t="b">
        <f t="shared" ref="BG39" si="141">BG34=BG36</f>
        <v>1</v>
      </c>
      <c r="BH39" s="108"/>
      <c r="BI39" s="86"/>
      <c r="BJ39" s="108"/>
      <c r="BK39" s="105"/>
      <c r="BL39" s="109"/>
      <c r="BM39" s="109"/>
      <c r="BN39" s="86"/>
      <c r="BO39" s="86"/>
      <c r="BP39" s="86"/>
      <c r="BQ39" s="107"/>
      <c r="BR39" s="26"/>
      <c r="BS39" s="101" t="b">
        <f t="shared" ref="BS39" si="142">BS34=BS36</f>
        <v>1</v>
      </c>
      <c r="BT39" s="108"/>
      <c r="BU39" s="86"/>
      <c r="BV39" s="108"/>
      <c r="BW39" s="105"/>
      <c r="BX39" s="101" t="b">
        <f t="shared" ref="BX39" si="143">BX34=BX36</f>
        <v>1</v>
      </c>
      <c r="BY39" s="108"/>
      <c r="BZ39" s="86"/>
      <c r="CA39" s="110"/>
      <c r="CB39" s="111"/>
      <c r="CC39" s="107"/>
      <c r="CD39" s="107"/>
      <c r="CE39" s="86"/>
      <c r="CF39" s="86"/>
      <c r="CG39" s="86"/>
      <c r="CH39" s="107"/>
    </row>
    <row r="40" spans="1:86" ht="80.25" customHeight="1">
      <c r="E40" s="5"/>
      <c r="S40" s="42"/>
      <c r="W40" s="42"/>
    </row>
    <row r="41" spans="1:86" ht="50.25">
      <c r="A41" s="212" t="s">
        <v>234</v>
      </c>
      <c r="B41" s="212"/>
      <c r="C41" s="212"/>
      <c r="D41" s="212"/>
      <c r="E41" s="212"/>
    </row>
    <row r="42" spans="1:86" ht="37.5"/>
  </sheetData>
  <sheetProtection formatCells="0" formatColumns="0" formatRows="0"/>
  <mergeCells count="439">
    <mergeCell ref="CA33:CA34"/>
    <mergeCell ref="AU33:AU34"/>
    <mergeCell ref="AL33:AL34"/>
    <mergeCell ref="CB31:CB32"/>
    <mergeCell ref="CA31:CA32"/>
    <mergeCell ref="AN31:AN32"/>
    <mergeCell ref="AO31:AO32"/>
    <mergeCell ref="AQ31:AQ32"/>
    <mergeCell ref="AU31:AU32"/>
    <mergeCell ref="B38:C38"/>
    <mergeCell ref="A41:E41"/>
    <mergeCell ref="CH29:CH30"/>
    <mergeCell ref="CH31:CH32"/>
    <mergeCell ref="CH33:CH34"/>
    <mergeCell ref="CH35:CH36"/>
    <mergeCell ref="AZ33:AZ34"/>
    <mergeCell ref="AZ35:AZ36"/>
    <mergeCell ref="CC33:CC34"/>
    <mergeCell ref="CA35:CA36"/>
    <mergeCell ref="D35:D36"/>
    <mergeCell ref="F35:F36"/>
    <mergeCell ref="Y35:Y36"/>
    <mergeCell ref="AS33:AS34"/>
    <mergeCell ref="AT33:AT34"/>
    <mergeCell ref="BQ33:BQ34"/>
    <mergeCell ref="BH33:BH34"/>
    <mergeCell ref="BJ33:BJ34"/>
    <mergeCell ref="BK33:BK34"/>
    <mergeCell ref="BL33:BL34"/>
    <mergeCell ref="AI29:AI30"/>
    <mergeCell ref="AI31:AI32"/>
    <mergeCell ref="AI33:AI34"/>
    <mergeCell ref="CB33:CB34"/>
    <mergeCell ref="BS10:CH10"/>
    <mergeCell ref="BB10:BQ10"/>
    <mergeCell ref="CH11:CH12"/>
    <mergeCell ref="CH21:CH22"/>
    <mergeCell ref="CH23:CH24"/>
    <mergeCell ref="CH25:CH26"/>
    <mergeCell ref="CH27:CH28"/>
    <mergeCell ref="AZ29:AZ30"/>
    <mergeCell ref="AZ31:AZ32"/>
    <mergeCell ref="BQ11:BQ12"/>
    <mergeCell ref="BQ21:BQ22"/>
    <mergeCell ref="CG11:CG12"/>
    <mergeCell ref="CD27:CD28"/>
    <mergeCell ref="BM27:BM28"/>
    <mergeCell ref="BT27:BT28"/>
    <mergeCell ref="BV27:BV28"/>
    <mergeCell ref="BW27:BW28"/>
    <mergeCell ref="BE27:BE28"/>
    <mergeCell ref="BF27:BF28"/>
    <mergeCell ref="BH27:BH28"/>
    <mergeCell ref="BJ27:BJ28"/>
    <mergeCell ref="BK27:BK28"/>
    <mergeCell ref="BL27:BL28"/>
    <mergeCell ref="BY27:BY28"/>
    <mergeCell ref="AI21:AI22"/>
    <mergeCell ref="AA35:AA36"/>
    <mergeCell ref="AB35:AB36"/>
    <mergeCell ref="AC35:AC36"/>
    <mergeCell ref="AD35:AD36"/>
    <mergeCell ref="AL35:AL36"/>
    <mergeCell ref="BV35:BV36"/>
    <mergeCell ref="BW35:BW36"/>
    <mergeCell ref="BY35:BY36"/>
    <mergeCell ref="BH35:BH36"/>
    <mergeCell ref="BJ35:BJ36"/>
    <mergeCell ref="BK35:BK36"/>
    <mergeCell ref="BL35:BL36"/>
    <mergeCell ref="BM35:BM36"/>
    <mergeCell ref="AI35:AI36"/>
    <mergeCell ref="AO35:AO36"/>
    <mergeCell ref="BT33:BT34"/>
    <mergeCell ref="AV33:AV34"/>
    <mergeCell ref="BC33:BC34"/>
    <mergeCell ref="BE33:BE34"/>
    <mergeCell ref="BF33:BF34"/>
    <mergeCell ref="AN33:AN34"/>
    <mergeCell ref="AO33:AO34"/>
    <mergeCell ref="AQ33:AQ34"/>
    <mergeCell ref="BQ35:BQ36"/>
    <mergeCell ref="BT35:BT36"/>
    <mergeCell ref="AQ35:AQ36"/>
    <mergeCell ref="AS35:AS36"/>
    <mergeCell ref="AT35:AT36"/>
    <mergeCell ref="AV35:AV36"/>
    <mergeCell ref="BC35:BC36"/>
    <mergeCell ref="BE35:BE36"/>
    <mergeCell ref="BF35:BF36"/>
    <mergeCell ref="AN35:AN36"/>
    <mergeCell ref="CC31:CC32"/>
    <mergeCell ref="CD31:CD32"/>
    <mergeCell ref="BH29:BH30"/>
    <mergeCell ref="BJ29:BJ30"/>
    <mergeCell ref="AQ29:AQ30"/>
    <mergeCell ref="AN29:AN30"/>
    <mergeCell ref="AO29:AO30"/>
    <mergeCell ref="BC29:BC30"/>
    <mergeCell ref="CB35:CB36"/>
    <mergeCell ref="CC35:CC36"/>
    <mergeCell ref="CD35:CD36"/>
    <mergeCell ref="BV33:BV34"/>
    <mergeCell ref="BW33:BW34"/>
    <mergeCell ref="BY33:BY34"/>
    <mergeCell ref="AU35:AU36"/>
    <mergeCell ref="CD33:CD34"/>
    <mergeCell ref="AS31:AS32"/>
    <mergeCell ref="AT31:AT32"/>
    <mergeCell ref="CD29:CD30"/>
    <mergeCell ref="BY29:BY30"/>
    <mergeCell ref="CA29:CA30"/>
    <mergeCell ref="CB29:CB30"/>
    <mergeCell ref="CC29:CC30"/>
    <mergeCell ref="Y33:Y34"/>
    <mergeCell ref="BT31:BT32"/>
    <mergeCell ref="BV31:BV32"/>
    <mergeCell ref="BW31:BW32"/>
    <mergeCell ref="BY31:BY32"/>
    <mergeCell ref="BQ31:BQ32"/>
    <mergeCell ref="BH31:BH32"/>
    <mergeCell ref="BJ31:BJ32"/>
    <mergeCell ref="BK31:BK32"/>
    <mergeCell ref="BL31:BL32"/>
    <mergeCell ref="BM31:BM32"/>
    <mergeCell ref="AV31:AV32"/>
    <mergeCell ref="BC31:BC32"/>
    <mergeCell ref="BE31:BE32"/>
    <mergeCell ref="BF31:BF32"/>
    <mergeCell ref="AL31:AL32"/>
    <mergeCell ref="AA33:AA34"/>
    <mergeCell ref="AB33:AB34"/>
    <mergeCell ref="AC33:AC34"/>
    <mergeCell ref="AD33:AD34"/>
    <mergeCell ref="BM33:BM34"/>
    <mergeCell ref="Y31:Y32"/>
    <mergeCell ref="AA31:AA32"/>
    <mergeCell ref="AB31:AB32"/>
    <mergeCell ref="AC31:AC32"/>
    <mergeCell ref="AD31:AD32"/>
    <mergeCell ref="BQ29:BQ30"/>
    <mergeCell ref="AS29:AS30"/>
    <mergeCell ref="AT29:AT30"/>
    <mergeCell ref="AU29:AU30"/>
    <mergeCell ref="AV29:AV30"/>
    <mergeCell ref="CA27:CA28"/>
    <mergeCell ref="CB27:CB28"/>
    <mergeCell ref="AD27:AD28"/>
    <mergeCell ref="AL27:AL28"/>
    <mergeCell ref="AT27:AT28"/>
    <mergeCell ref="AU27:AU28"/>
    <mergeCell ref="AV27:AV28"/>
    <mergeCell ref="BV29:BV30"/>
    <mergeCell ref="BW29:BW30"/>
    <mergeCell ref="BK29:BK30"/>
    <mergeCell ref="BL29:BL30"/>
    <mergeCell ref="BM29:BM30"/>
    <mergeCell ref="BE29:BE30"/>
    <mergeCell ref="BF29:BF30"/>
    <mergeCell ref="BT29:BT30"/>
    <mergeCell ref="AL29:AL30"/>
    <mergeCell ref="CC27:CC28"/>
    <mergeCell ref="AC29:AC30"/>
    <mergeCell ref="AD29:AD30"/>
    <mergeCell ref="P28:S28"/>
    <mergeCell ref="U28:W28"/>
    <mergeCell ref="B29:B30"/>
    <mergeCell ref="C29:C30"/>
    <mergeCell ref="D29:D30"/>
    <mergeCell ref="F29:F30"/>
    <mergeCell ref="Y29:Y30"/>
    <mergeCell ref="AA29:AA30"/>
    <mergeCell ref="AB29:AB30"/>
    <mergeCell ref="AN27:AN28"/>
    <mergeCell ref="AO27:AO28"/>
    <mergeCell ref="AQ27:AQ28"/>
    <mergeCell ref="AS27:AS28"/>
    <mergeCell ref="BQ27:BQ28"/>
    <mergeCell ref="AI27:AI28"/>
    <mergeCell ref="BC27:BC28"/>
    <mergeCell ref="AZ27:AZ28"/>
    <mergeCell ref="Y27:Y28"/>
    <mergeCell ref="AA27:AA28"/>
    <mergeCell ref="AB27:AB28"/>
    <mergeCell ref="AC27:AC28"/>
    <mergeCell ref="CB25:CB26"/>
    <mergeCell ref="CC25:CC26"/>
    <mergeCell ref="AA25:AA26"/>
    <mergeCell ref="AB25:AB26"/>
    <mergeCell ref="AI23:AI24"/>
    <mergeCell ref="BQ23:BQ24"/>
    <mergeCell ref="BQ25:BQ26"/>
    <mergeCell ref="CC23:CC24"/>
    <mergeCell ref="AU25:AU26"/>
    <mergeCell ref="AS25:AS26"/>
    <mergeCell ref="AT25:AT26"/>
    <mergeCell ref="BE25:BE26"/>
    <mergeCell ref="BF25:BF26"/>
    <mergeCell ref="AN25:AN26"/>
    <mergeCell ref="AO25:AO26"/>
    <mergeCell ref="AI25:AI26"/>
    <mergeCell ref="AV25:AV26"/>
    <mergeCell ref="BC25:BC26"/>
    <mergeCell ref="AQ25:AQ26"/>
    <mergeCell ref="BW25:BW26"/>
    <mergeCell ref="BY25:BY26"/>
    <mergeCell ref="CA25:CA26"/>
    <mergeCell ref="BH25:BH26"/>
    <mergeCell ref="BJ25:BJ26"/>
    <mergeCell ref="Y25:Y26"/>
    <mergeCell ref="CD23:CD24"/>
    <mergeCell ref="CA23:CA24"/>
    <mergeCell ref="BV23:BV24"/>
    <mergeCell ref="BW23:BW24"/>
    <mergeCell ref="BY23:BY24"/>
    <mergeCell ref="AC25:AC26"/>
    <mergeCell ref="AD25:AD26"/>
    <mergeCell ref="AL25:AL26"/>
    <mergeCell ref="CD25:CD26"/>
    <mergeCell ref="BH23:BH24"/>
    <mergeCell ref="BJ23:BJ24"/>
    <mergeCell ref="BK23:BK24"/>
    <mergeCell ref="BL23:BL24"/>
    <mergeCell ref="BM23:BM24"/>
    <mergeCell ref="BT23:BT24"/>
    <mergeCell ref="BF23:BF24"/>
    <mergeCell ref="CB23:CB24"/>
    <mergeCell ref="AA23:AA24"/>
    <mergeCell ref="AB23:AB24"/>
    <mergeCell ref="AC23:AC24"/>
    <mergeCell ref="AZ25:AZ26"/>
    <mergeCell ref="BT25:BT26"/>
    <mergeCell ref="BV25:BV26"/>
    <mergeCell ref="BK25:BK26"/>
    <mergeCell ref="BL25:BL26"/>
    <mergeCell ref="BM25:BM26"/>
    <mergeCell ref="AN21:AN22"/>
    <mergeCell ref="AO21:AO22"/>
    <mergeCell ref="AO23:AO24"/>
    <mergeCell ref="AQ23:AQ24"/>
    <mergeCell ref="AS23:AS24"/>
    <mergeCell ref="AT23:AT24"/>
    <mergeCell ref="AU23:AU24"/>
    <mergeCell ref="AV23:AV24"/>
    <mergeCell ref="BC23:BC24"/>
    <mergeCell ref="AZ23:AZ24"/>
    <mergeCell ref="AN23:AN24"/>
    <mergeCell ref="AZ21:AZ22"/>
    <mergeCell ref="BC21:BC22"/>
    <mergeCell ref="BE21:BE22"/>
    <mergeCell ref="BF21:BF22"/>
    <mergeCell ref="BE23:BE24"/>
    <mergeCell ref="AC21:AC22"/>
    <mergeCell ref="AD21:AD22"/>
    <mergeCell ref="AL21:AL22"/>
    <mergeCell ref="CB21:CB22"/>
    <mergeCell ref="CC21:CC22"/>
    <mergeCell ref="CD21:CD22"/>
    <mergeCell ref="B23:B24"/>
    <mergeCell ref="C23:C24"/>
    <mergeCell ref="D23:D24"/>
    <mergeCell ref="F23:F24"/>
    <mergeCell ref="Y23:Y24"/>
    <mergeCell ref="BT21:BT22"/>
    <mergeCell ref="BV21:BV22"/>
    <mergeCell ref="BW21:BW22"/>
    <mergeCell ref="BY21:BY22"/>
    <mergeCell ref="CA21:CA22"/>
    <mergeCell ref="BH21:BH22"/>
    <mergeCell ref="BJ21:BJ22"/>
    <mergeCell ref="BK21:BK22"/>
    <mergeCell ref="BL21:BL22"/>
    <mergeCell ref="BM21:BM22"/>
    <mergeCell ref="AV21:AV22"/>
    <mergeCell ref="AD23:AD24"/>
    <mergeCell ref="AL23:AL24"/>
    <mergeCell ref="CC19:CC20"/>
    <mergeCell ref="CD19:CD20"/>
    <mergeCell ref="A21:A26"/>
    <mergeCell ref="B21:B22"/>
    <mergeCell ref="C21:C22"/>
    <mergeCell ref="D21:D22"/>
    <mergeCell ref="F21:F22"/>
    <mergeCell ref="Y21:Y22"/>
    <mergeCell ref="BT19:BT20"/>
    <mergeCell ref="BV19:BV20"/>
    <mergeCell ref="BW19:BW20"/>
    <mergeCell ref="BY19:BY20"/>
    <mergeCell ref="CA19:CA20"/>
    <mergeCell ref="CB19:CB20"/>
    <mergeCell ref="P19:R20"/>
    <mergeCell ref="S19:S20"/>
    <mergeCell ref="T19:V20"/>
    <mergeCell ref="W19:W20"/>
    <mergeCell ref="AQ21:AQ22"/>
    <mergeCell ref="AS21:AS22"/>
    <mergeCell ref="AT21:AT22"/>
    <mergeCell ref="AU21:AU22"/>
    <mergeCell ref="AA21:AA22"/>
    <mergeCell ref="AB21:AB22"/>
    <mergeCell ref="CC17:CC18"/>
    <mergeCell ref="CD17:CD18"/>
    <mergeCell ref="B19:B20"/>
    <mergeCell ref="C19:C20"/>
    <mergeCell ref="D19:D20"/>
    <mergeCell ref="F19:F20"/>
    <mergeCell ref="H19:J20"/>
    <mergeCell ref="L19:N20"/>
    <mergeCell ref="BT17:BT18"/>
    <mergeCell ref="BV17:BV18"/>
    <mergeCell ref="BW17:BW18"/>
    <mergeCell ref="BY17:BY18"/>
    <mergeCell ref="CA17:CA18"/>
    <mergeCell ref="CB17:CB18"/>
    <mergeCell ref="P17:R18"/>
    <mergeCell ref="S17:S18"/>
    <mergeCell ref="T17:V18"/>
    <mergeCell ref="W17:W18"/>
    <mergeCell ref="B17:B18"/>
    <mergeCell ref="C17:C18"/>
    <mergeCell ref="D17:D18"/>
    <mergeCell ref="F17:F18"/>
    <mergeCell ref="H17:J18"/>
    <mergeCell ref="L17:N18"/>
    <mergeCell ref="CA15:CA16"/>
    <mergeCell ref="CB15:CB16"/>
    <mergeCell ref="CC15:CC16"/>
    <mergeCell ref="CD15:CD16"/>
    <mergeCell ref="BT15:BT16"/>
    <mergeCell ref="BV15:BV16"/>
    <mergeCell ref="BW15:BW16"/>
    <mergeCell ref="BY15:BY16"/>
    <mergeCell ref="H15:J16"/>
    <mergeCell ref="L15:N16"/>
    <mergeCell ref="P15:R16"/>
    <mergeCell ref="S15:S16"/>
    <mergeCell ref="T15:V16"/>
    <mergeCell ref="W15:W16"/>
    <mergeCell ref="CB13:CB14"/>
    <mergeCell ref="CC13:CC14"/>
    <mergeCell ref="CD13:CD14"/>
    <mergeCell ref="A15:A20"/>
    <mergeCell ref="B15:B16"/>
    <mergeCell ref="C15:C16"/>
    <mergeCell ref="D15:D16"/>
    <mergeCell ref="F15:F16"/>
    <mergeCell ref="BT13:BT14"/>
    <mergeCell ref="BV13:BV14"/>
    <mergeCell ref="BW13:BW14"/>
    <mergeCell ref="BY13:BY14"/>
    <mergeCell ref="CA13:CA14"/>
    <mergeCell ref="L13:N14"/>
    <mergeCell ref="P13:R14"/>
    <mergeCell ref="S13:S14"/>
    <mergeCell ref="T13:V14"/>
    <mergeCell ref="W13:W14"/>
    <mergeCell ref="A13:A14"/>
    <mergeCell ref="B13:B14"/>
    <mergeCell ref="C13:C14"/>
    <mergeCell ref="D13:D14"/>
    <mergeCell ref="F13:F14"/>
    <mergeCell ref="H13:J14"/>
    <mergeCell ref="BS11:BV11"/>
    <mergeCell ref="BX11:CB11"/>
    <mergeCell ref="CC11:CC12"/>
    <mergeCell ref="CD11:CD12"/>
    <mergeCell ref="CE11:CE12"/>
    <mergeCell ref="CF11:CF12"/>
    <mergeCell ref="BB11:BF11"/>
    <mergeCell ref="BG11:BK11"/>
    <mergeCell ref="BL11:BL12"/>
    <mergeCell ref="BM11:BM12"/>
    <mergeCell ref="BN11:BN12"/>
    <mergeCell ref="BO11:BO12"/>
    <mergeCell ref="BP11:BP12"/>
    <mergeCell ref="A6:F6"/>
    <mergeCell ref="A8:C8"/>
    <mergeCell ref="D8:E8"/>
    <mergeCell ref="G10:G12"/>
    <mergeCell ref="AK11:AO11"/>
    <mergeCell ref="AP11:AT11"/>
    <mergeCell ref="AU11:AU12"/>
    <mergeCell ref="AV11:AV12"/>
    <mergeCell ref="AW11:AW12"/>
    <mergeCell ref="H10:O10"/>
    <mergeCell ref="P10:W10"/>
    <mergeCell ref="X10:AG11"/>
    <mergeCell ref="AK10:AZ10"/>
    <mergeCell ref="H11:K11"/>
    <mergeCell ref="L11:O11"/>
    <mergeCell ref="P11:S11"/>
    <mergeCell ref="T11:W11"/>
    <mergeCell ref="AY11:AY12"/>
    <mergeCell ref="AX11:AX12"/>
    <mergeCell ref="AZ11:AZ12"/>
    <mergeCell ref="X9:AH9"/>
    <mergeCell ref="AI9:AI12"/>
    <mergeCell ref="BG3:BI6"/>
    <mergeCell ref="P9:W9"/>
    <mergeCell ref="D33:D34"/>
    <mergeCell ref="F33:F34"/>
    <mergeCell ref="B35:B36"/>
    <mergeCell ref="C35:C36"/>
    <mergeCell ref="A10:A12"/>
    <mergeCell ref="B10:B12"/>
    <mergeCell ref="C10:C12"/>
    <mergeCell ref="D10:D12"/>
    <mergeCell ref="E10:E12"/>
    <mergeCell ref="F10:F12"/>
    <mergeCell ref="B25:B26"/>
    <mergeCell ref="C25:C26"/>
    <mergeCell ref="D25:D26"/>
    <mergeCell ref="F25:F26"/>
    <mergeCell ref="AH21:AH22"/>
    <mergeCell ref="AH23:AH24"/>
    <mergeCell ref="AH25:AH26"/>
    <mergeCell ref="AH27:AH28"/>
    <mergeCell ref="AH29:AH30"/>
    <mergeCell ref="AH31:AH32"/>
    <mergeCell ref="AH33:AH34"/>
    <mergeCell ref="AH35:AH36"/>
    <mergeCell ref="A27:A36"/>
    <mergeCell ref="B27:B28"/>
    <mergeCell ref="C27:C28"/>
    <mergeCell ref="D27:D28"/>
    <mergeCell ref="F27:F28"/>
    <mergeCell ref="P27:S27"/>
    <mergeCell ref="U24:W24"/>
    <mergeCell ref="B33:B34"/>
    <mergeCell ref="C33:C34"/>
    <mergeCell ref="U27:W27"/>
    <mergeCell ref="B31:B32"/>
    <mergeCell ref="C31:C32"/>
    <mergeCell ref="D31:D32"/>
    <mergeCell ref="F31:F32"/>
    <mergeCell ref="P31:S32"/>
    <mergeCell ref="U31:W32"/>
    <mergeCell ref="P26:S26"/>
    <mergeCell ref="U26:W26"/>
  </mergeCells>
  <conditionalFormatting sqref="BT13">
    <cfRule type="cellIs" dxfId="17" priority="18" operator="equal">
      <formula>#REF!</formula>
    </cfRule>
  </conditionalFormatting>
  <conditionalFormatting sqref="BV13">
    <cfRule type="cellIs" dxfId="16" priority="17" operator="equal">
      <formula>#REF!</formula>
    </cfRule>
  </conditionalFormatting>
  <conditionalFormatting sqref="BY13">
    <cfRule type="cellIs" dxfId="15" priority="16" operator="equal">
      <formula>#REF!</formula>
    </cfRule>
  </conditionalFormatting>
  <conditionalFormatting sqref="CA13">
    <cfRule type="cellIs" dxfId="14" priority="15" operator="equal">
      <formula>#REF!</formula>
    </cfRule>
  </conditionalFormatting>
  <conditionalFormatting sqref="H39">
    <cfRule type="cellIs" dxfId="13" priority="14" operator="equal">
      <formula>FALSE</formula>
    </cfRule>
  </conditionalFormatting>
  <conditionalFormatting sqref="I39:K39">
    <cfRule type="cellIs" dxfId="12" priority="13" operator="equal">
      <formula>FALSE</formula>
    </cfRule>
  </conditionalFormatting>
  <conditionalFormatting sqref="M39:S39">
    <cfRule type="cellIs" dxfId="11" priority="12" operator="equal">
      <formula>FALSE</formula>
    </cfRule>
  </conditionalFormatting>
  <conditionalFormatting sqref="U39:X39">
    <cfRule type="cellIs" dxfId="10" priority="11" operator="equal">
      <formula>FALSE</formula>
    </cfRule>
  </conditionalFormatting>
  <conditionalFormatting sqref="Z39">
    <cfRule type="cellIs" dxfId="9" priority="10" operator="equal">
      <formula>FALSE</formula>
    </cfRule>
  </conditionalFormatting>
  <conditionalFormatting sqref="AK39">
    <cfRule type="cellIs" dxfId="8" priority="9" operator="equal">
      <formula>FALSE</formula>
    </cfRule>
  </conditionalFormatting>
  <conditionalFormatting sqref="AM39">
    <cfRule type="cellIs" dxfId="7" priority="8" operator="equal">
      <formula>FALSE</formula>
    </cfRule>
  </conditionalFormatting>
  <conditionalFormatting sqref="AP39">
    <cfRule type="cellIs" dxfId="6" priority="7" operator="equal">
      <formula>FALSE</formula>
    </cfRule>
  </conditionalFormatting>
  <conditionalFormatting sqref="AR39">
    <cfRule type="cellIs" dxfId="5" priority="6" operator="equal">
      <formula>FALSE</formula>
    </cfRule>
  </conditionalFormatting>
  <conditionalFormatting sqref="BB39">
    <cfRule type="cellIs" dxfId="4" priority="5" operator="equal">
      <formula>FALSE</formula>
    </cfRule>
  </conditionalFormatting>
  <conditionalFormatting sqref="BG39">
    <cfRule type="cellIs" dxfId="3" priority="4" operator="equal">
      <formula>FALSE</formula>
    </cfRule>
  </conditionalFormatting>
  <conditionalFormatting sqref="BS39">
    <cfRule type="cellIs" dxfId="2" priority="3" operator="equal">
      <formula>FALSE</formula>
    </cfRule>
  </conditionalFormatting>
  <conditionalFormatting sqref="BX39">
    <cfRule type="cellIs" dxfId="1" priority="2" operator="equal">
      <formula>FALSE</formula>
    </cfRule>
  </conditionalFormatting>
  <conditionalFormatting sqref="BD39">
    <cfRule type="cellIs" dxfId="0" priority="1" operator="equal">
      <formula>FALSE</formula>
    </cfRule>
  </conditionalFormatting>
  <pageMargins left="0.7" right="0.7" top="0.75" bottom="0.75" header="0.3" footer="0.3"/>
  <pageSetup paperSize="9" scale="10"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Datos!$A$1:$A$33</xm:f>
          </x14:formula1>
          <xm:sqref>D8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vt:lpstr>
      <vt:lpstr>Seg. MIR 33 4to trim</vt:lpstr>
      <vt:lpstr>Seg. MIR 33 3er trim</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 Estadìstica</cp:lastModifiedBy>
  <cp:revision/>
  <dcterms:created xsi:type="dcterms:W3CDTF">2019-03-29T17:53:20Z</dcterms:created>
  <dcterms:modified xsi:type="dcterms:W3CDTF">2022-01-11T23:34:49Z</dcterms:modified>
  <cp:category/>
  <cp:contentStatus/>
</cp:coreProperties>
</file>