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D:\Us_Estadística\Desktop\TRIM II 2021\SRFT\SEGUNDO TRIMESTRE\"/>
    </mc:Choice>
  </mc:AlternateContent>
  <xr:revisionPtr revIDLastSave="0" documentId="13_ncr:1_{6427C0BE-5873-4B52-9074-21156198ED80}" xr6:coauthVersionLast="45" xr6:coauthVersionMax="47" xr10:uidLastSave="{00000000-0000-0000-0000-000000000000}"/>
  <bookViews>
    <workbookView xWindow="-120" yWindow="-120" windowWidth="25440" windowHeight="15390" firstSheet="1" activeTab="1" xr2:uid="{00000000-000D-0000-FFFF-FFFF00000000}"/>
  </bookViews>
  <sheets>
    <sheet name="Datos" sheetId="4" state="hidden" r:id="rId1"/>
    <sheet name="Seguimiento MIR 33 2021" sheetId="5" r:id="rId2"/>
  </sheets>
  <externalReferences>
    <externalReference r:id="rId3"/>
  </externalReference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37" i="5" l="1"/>
  <c r="AS37" i="5"/>
  <c r="AR37" i="5"/>
  <c r="AQ37" i="5"/>
  <c r="AP37" i="5"/>
  <c r="AO37" i="5"/>
  <c r="AN37" i="5"/>
  <c r="AM37" i="5"/>
  <c r="AL37" i="5"/>
  <c r="AK37" i="5"/>
  <c r="I37" i="5"/>
  <c r="J37" i="5"/>
  <c r="K37" i="5"/>
  <c r="L37" i="5"/>
  <c r="M37" i="5"/>
  <c r="N37" i="5"/>
  <c r="O37" i="5"/>
  <c r="P37" i="5"/>
  <c r="Q37" i="5"/>
  <c r="R37" i="5"/>
  <c r="S37" i="5"/>
  <c r="T37" i="5"/>
  <c r="X37" i="5"/>
  <c r="Z37" i="5"/>
  <c r="H37" i="5"/>
  <c r="AR32" i="5"/>
  <c r="AR31" i="5"/>
  <c r="AH36" i="5"/>
  <c r="AH35" i="5"/>
  <c r="AH34" i="5"/>
  <c r="AH33" i="5"/>
  <c r="AH26" i="5"/>
  <c r="AH25" i="5"/>
  <c r="AH24" i="5"/>
  <c r="AH23" i="5"/>
  <c r="AH21" i="5"/>
  <c r="BX32" i="5" l="1"/>
  <c r="BX31" i="5"/>
  <c r="BX26" i="5"/>
  <c r="BX24" i="5"/>
  <c r="BG32" i="5"/>
  <c r="BG31" i="5"/>
  <c r="BG26" i="5"/>
  <c r="AP26" i="5"/>
  <c r="AP24" i="5"/>
  <c r="BS36" i="5"/>
  <c r="BS35" i="5"/>
  <c r="BS34" i="5"/>
  <c r="BS33" i="5"/>
  <c r="BS32" i="5"/>
  <c r="BS31" i="5"/>
  <c r="BS30" i="5"/>
  <c r="BS29" i="5"/>
  <c r="BB21" i="5"/>
  <c r="BB22" i="5"/>
  <c r="BB23" i="5"/>
  <c r="BB24" i="5"/>
  <c r="BB25" i="5"/>
  <c r="BB26" i="5"/>
  <c r="BB27" i="5"/>
  <c r="BB28" i="5"/>
  <c r="BB29" i="5"/>
  <c r="BB30" i="5"/>
  <c r="BB31" i="5"/>
  <c r="BB32" i="5"/>
  <c r="BB33" i="5"/>
  <c r="BB34" i="5"/>
  <c r="BB35" i="5"/>
  <c r="BB36" i="5"/>
  <c r="AK21" i="5"/>
  <c r="AK36" i="5"/>
  <c r="AK35" i="5"/>
  <c r="AK34" i="5"/>
  <c r="AK33" i="5"/>
  <c r="AK32" i="5"/>
  <c r="AK31" i="5"/>
  <c r="AK30" i="5"/>
  <c r="AK29" i="5"/>
  <c r="AK28" i="5"/>
  <c r="AK27" i="5"/>
  <c r="AK26" i="5"/>
  <c r="AK25" i="5"/>
  <c r="AK24" i="5"/>
  <c r="AK23" i="5"/>
  <c r="BS39" i="5" l="1"/>
  <c r="AM39" i="5"/>
  <c r="Z39" i="5"/>
  <c r="O39" i="5"/>
  <c r="N39" i="5"/>
  <c r="M39" i="5"/>
  <c r="K39" i="5"/>
  <c r="J39" i="5"/>
  <c r="I39" i="5"/>
  <c r="H39" i="5"/>
  <c r="U36" i="5" l="1"/>
  <c r="AP36" i="5" s="1"/>
  <c r="U35" i="5"/>
  <c r="U34" i="5"/>
  <c r="U33" i="5"/>
  <c r="U37" i="5" s="1"/>
  <c r="U30" i="5"/>
  <c r="U29" i="5"/>
  <c r="U25" i="5"/>
  <c r="X25" i="5"/>
  <c r="U23" i="5"/>
  <c r="U22" i="5"/>
  <c r="U21" i="5"/>
  <c r="AR36" i="5"/>
  <c r="BI36" i="5" s="1"/>
  <c r="BZ36" i="5" s="1"/>
  <c r="X36" i="5"/>
  <c r="S36" i="5"/>
  <c r="R36" i="5"/>
  <c r="Q36" i="5"/>
  <c r="P36" i="5"/>
  <c r="BV35" i="5"/>
  <c r="BE35" i="5"/>
  <c r="AR35" i="5"/>
  <c r="BI35" i="5" s="1"/>
  <c r="AN35" i="5"/>
  <c r="AA35" i="5"/>
  <c r="X35" i="5"/>
  <c r="S35" i="5"/>
  <c r="R35" i="5"/>
  <c r="Q35" i="5"/>
  <c r="P35" i="5"/>
  <c r="AR34" i="5"/>
  <c r="X34" i="5"/>
  <c r="X39" i="5" s="1"/>
  <c r="S34" i="5"/>
  <c r="S39" i="5" s="1"/>
  <c r="R34" i="5"/>
  <c r="R39" i="5" s="1"/>
  <c r="Q34" i="5"/>
  <c r="Q39" i="5" s="1"/>
  <c r="P34" i="5"/>
  <c r="P39" i="5" s="1"/>
  <c r="BV33" i="5"/>
  <c r="BT33" i="5"/>
  <c r="BE33" i="5"/>
  <c r="AR33" i="5"/>
  <c r="BI33" i="5" s="1"/>
  <c r="BZ33" i="5" s="1"/>
  <c r="AN33" i="5"/>
  <c r="AA33" i="5"/>
  <c r="X33" i="5"/>
  <c r="S33" i="5"/>
  <c r="R33" i="5"/>
  <c r="Q33" i="5"/>
  <c r="P33" i="5"/>
  <c r="BZ32" i="5"/>
  <c r="BI32" i="5"/>
  <c r="AP32" i="5"/>
  <c r="X32" i="5"/>
  <c r="BZ31" i="5"/>
  <c r="BV31" i="5"/>
  <c r="BI31" i="5"/>
  <c r="BE31" i="5"/>
  <c r="AP31" i="5"/>
  <c r="AN31" i="5"/>
  <c r="AA31" i="5"/>
  <c r="X31" i="5"/>
  <c r="AR30" i="5"/>
  <c r="BI30" i="5" s="1"/>
  <c r="BZ30" i="5" s="1"/>
  <c r="X30" i="5"/>
  <c r="S30" i="5"/>
  <c r="R30" i="5"/>
  <c r="Q30" i="5"/>
  <c r="P30" i="5"/>
  <c r="BV29" i="5"/>
  <c r="BT29" i="5"/>
  <c r="BW29" i="5" s="1"/>
  <c r="BE29" i="5"/>
  <c r="AR29" i="5"/>
  <c r="BI29" i="5" s="1"/>
  <c r="BZ29" i="5" s="1"/>
  <c r="AN29" i="5"/>
  <c r="AA29" i="5"/>
  <c r="X29" i="5"/>
  <c r="S29" i="5"/>
  <c r="R29" i="5"/>
  <c r="Q29" i="5"/>
  <c r="P29" i="5"/>
  <c r="BZ28" i="5"/>
  <c r="BX28" i="5"/>
  <c r="BS28" i="5"/>
  <c r="BI28" i="5"/>
  <c r="BG28" i="5"/>
  <c r="AR28" i="5"/>
  <c r="AP28" i="5"/>
  <c r="X28" i="5"/>
  <c r="BZ27" i="5"/>
  <c r="BX27" i="5"/>
  <c r="BV27" i="5"/>
  <c r="BS27" i="5"/>
  <c r="BI27" i="5"/>
  <c r="BJ27" i="5" s="1"/>
  <c r="BG27" i="5"/>
  <c r="BE27" i="5"/>
  <c r="AR27" i="5"/>
  <c r="AS27" i="5" s="1"/>
  <c r="AP27" i="5"/>
  <c r="AQ27" i="5" s="1"/>
  <c r="AN27" i="5"/>
  <c r="AA27" i="5"/>
  <c r="X27" i="5"/>
  <c r="BZ26" i="5"/>
  <c r="BS26" i="5"/>
  <c r="BI26" i="5"/>
  <c r="AR26" i="5"/>
  <c r="X26" i="5"/>
  <c r="BV25" i="5"/>
  <c r="BS25" i="5"/>
  <c r="BE25" i="5"/>
  <c r="BC25" i="5"/>
  <c r="AR25" i="5"/>
  <c r="BI25" i="5" s="1"/>
  <c r="AN25" i="5"/>
  <c r="AA25" i="5"/>
  <c r="S25" i="5"/>
  <c r="R25" i="5"/>
  <c r="Q25" i="5"/>
  <c r="P25" i="5"/>
  <c r="BZ24" i="5"/>
  <c r="BS24" i="5"/>
  <c r="BI24" i="5"/>
  <c r="BG24" i="5"/>
  <c r="AR24" i="5"/>
  <c r="X24" i="5"/>
  <c r="BV23" i="5"/>
  <c r="BS23" i="5"/>
  <c r="BE23" i="5"/>
  <c r="AR23" i="5"/>
  <c r="BI23" i="5" s="1"/>
  <c r="AN23" i="5"/>
  <c r="AA23" i="5"/>
  <c r="X23" i="5"/>
  <c r="S23" i="5"/>
  <c r="R23" i="5"/>
  <c r="Q23" i="5"/>
  <c r="P23" i="5"/>
  <c r="BS22" i="5"/>
  <c r="AR22" i="5"/>
  <c r="BI22" i="5" s="1"/>
  <c r="BZ22" i="5" s="1"/>
  <c r="AK22" i="5"/>
  <c r="X22" i="5"/>
  <c r="S22" i="5"/>
  <c r="R22" i="5"/>
  <c r="Q22" i="5"/>
  <c r="P22" i="5"/>
  <c r="BV21" i="5"/>
  <c r="BS21" i="5"/>
  <c r="BE21" i="5"/>
  <c r="AR21" i="5"/>
  <c r="AN21" i="5"/>
  <c r="AA21" i="5"/>
  <c r="X21" i="5"/>
  <c r="S21" i="5"/>
  <c r="R21" i="5"/>
  <c r="Q21" i="5"/>
  <c r="P21" i="5"/>
  <c r="BZ20" i="5"/>
  <c r="BS20" i="5"/>
  <c r="BX20" i="5" s="1"/>
  <c r="BZ19" i="5"/>
  <c r="BV19" i="5"/>
  <c r="BS19" i="5"/>
  <c r="BZ18" i="5"/>
  <c r="BS18" i="5"/>
  <c r="BX18" i="5" s="1"/>
  <c r="BZ17" i="5"/>
  <c r="BV17" i="5"/>
  <c r="BS17" i="5"/>
  <c r="BZ16" i="5"/>
  <c r="BS16" i="5"/>
  <c r="BX16" i="5" s="1"/>
  <c r="BZ15" i="5"/>
  <c r="BV15" i="5"/>
  <c r="BS15" i="5"/>
  <c r="BZ14" i="5"/>
  <c r="BS14" i="5"/>
  <c r="BX14" i="5" s="1"/>
  <c r="BZ13" i="5"/>
  <c r="BV13" i="5"/>
  <c r="BS13" i="5"/>
  <c r="V33" i="5" l="1"/>
  <c r="AP33" i="5"/>
  <c r="V21" i="5"/>
  <c r="AP21" i="5"/>
  <c r="V25" i="5"/>
  <c r="AP25" i="5"/>
  <c r="V34" i="5"/>
  <c r="BG34" i="5" s="1"/>
  <c r="AP34" i="5"/>
  <c r="V22" i="5"/>
  <c r="AP22" i="5"/>
  <c r="V29" i="5"/>
  <c r="BG29" i="5" s="1"/>
  <c r="AP29" i="5"/>
  <c r="V35" i="5"/>
  <c r="BG35" i="5" s="1"/>
  <c r="AP35" i="5"/>
  <c r="V23" i="5"/>
  <c r="AP23" i="5"/>
  <c r="AQ23" i="5" s="1"/>
  <c r="V30" i="5"/>
  <c r="BG30" i="5" s="1"/>
  <c r="AP30" i="5"/>
  <c r="BC23" i="5"/>
  <c r="BF23" i="5" s="1"/>
  <c r="BI34" i="5"/>
  <c r="BZ34" i="5" s="1"/>
  <c r="CA33" i="5" s="1"/>
  <c r="AR39" i="5"/>
  <c r="AS21" i="5"/>
  <c r="AK39" i="5"/>
  <c r="AQ31" i="5"/>
  <c r="W33" i="5"/>
  <c r="W35" i="5"/>
  <c r="BX35" i="5" s="1"/>
  <c r="W30" i="5"/>
  <c r="BX30" i="5" s="1"/>
  <c r="BB39" i="5"/>
  <c r="AL35" i="5"/>
  <c r="AO35" i="5" s="1"/>
  <c r="V36" i="5"/>
  <c r="BG36" i="5" s="1"/>
  <c r="U39" i="5"/>
  <c r="CA27" i="5"/>
  <c r="BT35" i="5"/>
  <c r="BW35" i="5" s="1"/>
  <c r="BT15" i="5"/>
  <c r="BW15" i="5" s="1"/>
  <c r="BT27" i="5"/>
  <c r="BW27" i="5" s="1"/>
  <c r="CA31" i="5"/>
  <c r="AL31" i="5"/>
  <c r="AO31" i="5" s="1"/>
  <c r="BC33" i="5"/>
  <c r="BF33" i="5" s="1"/>
  <c r="AL27" i="5"/>
  <c r="AO27" i="5" s="1"/>
  <c r="BT23" i="5"/>
  <c r="BW23" i="5" s="1"/>
  <c r="AS31" i="5"/>
  <c r="AS33" i="5"/>
  <c r="BF25" i="5"/>
  <c r="BJ31" i="5"/>
  <c r="BT17" i="5"/>
  <c r="BW17" i="5" s="1"/>
  <c r="BC35" i="5"/>
  <c r="BF35" i="5" s="1"/>
  <c r="BT13" i="5"/>
  <c r="BW13" i="5" s="1"/>
  <c r="AQ25" i="5"/>
  <c r="BC31" i="5"/>
  <c r="BF31" i="5" s="1"/>
  <c r="BT31" i="5"/>
  <c r="BW31" i="5" s="1"/>
  <c r="CA15" i="5"/>
  <c r="BY27" i="5"/>
  <c r="CB27" i="5" s="1"/>
  <c r="BY31" i="5"/>
  <c r="CB31" i="5" s="1"/>
  <c r="AS29" i="5"/>
  <c r="CA19" i="5"/>
  <c r="CA17" i="5"/>
  <c r="CA13" i="5"/>
  <c r="CA29" i="5"/>
  <c r="BW33" i="5"/>
  <c r="BC27" i="5"/>
  <c r="BF27" i="5" s="1"/>
  <c r="BI21" i="5"/>
  <c r="BZ21" i="5" s="1"/>
  <c r="CA21" i="5" s="1"/>
  <c r="BT25" i="5"/>
  <c r="BW25" i="5" s="1"/>
  <c r="BC29" i="5"/>
  <c r="BF29" i="5" s="1"/>
  <c r="BH27" i="5"/>
  <c r="BK27" i="5" s="1"/>
  <c r="AL29" i="5"/>
  <c r="AO29" i="5" s="1"/>
  <c r="AL23" i="5"/>
  <c r="AO23" i="5" s="1"/>
  <c r="AL25" i="5"/>
  <c r="AO25" i="5" s="1"/>
  <c r="AT27" i="5"/>
  <c r="BT21" i="5"/>
  <c r="BW21" i="5" s="1"/>
  <c r="BT19" i="5"/>
  <c r="BW19" i="5" s="1"/>
  <c r="BX13" i="5"/>
  <c r="BY13" i="5" s="1"/>
  <c r="Y33" i="5"/>
  <c r="AB33" i="5" s="1"/>
  <c r="Y31" i="5"/>
  <c r="AB31" i="5" s="1"/>
  <c r="Y29" i="5"/>
  <c r="AB29" i="5" s="1"/>
  <c r="Y27" i="5"/>
  <c r="AB27" i="5" s="1"/>
  <c r="Y21" i="5"/>
  <c r="AB21" i="5" s="1"/>
  <c r="BZ35" i="5"/>
  <c r="CA35" i="5" s="1"/>
  <c r="BJ35" i="5"/>
  <c r="BZ23" i="5"/>
  <c r="CA23" i="5" s="1"/>
  <c r="BJ23" i="5"/>
  <c r="BJ25" i="5"/>
  <c r="BZ25" i="5"/>
  <c r="CA25" i="5" s="1"/>
  <c r="Y23" i="5"/>
  <c r="AB23" i="5" s="1"/>
  <c r="Y25" i="5"/>
  <c r="AB25" i="5" s="1"/>
  <c r="BJ29" i="5"/>
  <c r="Y35" i="5"/>
  <c r="AB35" i="5" s="1"/>
  <c r="BX17" i="5"/>
  <c r="BY17" i="5" s="1"/>
  <c r="AL21" i="5"/>
  <c r="AO21" i="5" s="1"/>
  <c r="BH31" i="5"/>
  <c r="AL33" i="5"/>
  <c r="AO33" i="5" s="1"/>
  <c r="BX15" i="5"/>
  <c r="BY15" i="5" s="1"/>
  <c r="BX19" i="5"/>
  <c r="BY19" i="5" s="1"/>
  <c r="BC21" i="5"/>
  <c r="BF21" i="5" s="1"/>
  <c r="AS23" i="5"/>
  <c r="AS25" i="5"/>
  <c r="AS35" i="5"/>
  <c r="BX33" i="5" l="1"/>
  <c r="W37" i="5"/>
  <c r="BG33" i="5"/>
  <c r="V37" i="5"/>
  <c r="AT31" i="5"/>
  <c r="W29" i="5"/>
  <c r="BX29" i="5" s="1"/>
  <c r="BJ33" i="5"/>
  <c r="W34" i="5"/>
  <c r="BX34" i="5" s="1"/>
  <c r="BY33" i="5" s="1"/>
  <c r="CB33" i="5" s="1"/>
  <c r="W23" i="5"/>
  <c r="BX23" i="5" s="1"/>
  <c r="BY23" i="5" s="1"/>
  <c r="BG23" i="5"/>
  <c r="BH23" i="5" s="1"/>
  <c r="W21" i="5"/>
  <c r="BX21" i="5" s="1"/>
  <c r="BG21" i="5"/>
  <c r="W22" i="5"/>
  <c r="BX22" i="5" s="1"/>
  <c r="BG22" i="5"/>
  <c r="W25" i="5"/>
  <c r="BX25" i="5" s="1"/>
  <c r="BY25" i="5" s="1"/>
  <c r="CB25" i="5" s="1"/>
  <c r="BG25" i="5"/>
  <c r="BH25" i="5" s="1"/>
  <c r="BK25" i="5" s="1"/>
  <c r="CB13" i="5"/>
  <c r="BJ21" i="5"/>
  <c r="BG39" i="5"/>
  <c r="AT23" i="5"/>
  <c r="AP39" i="5"/>
  <c r="W36" i="5"/>
  <c r="BX36" i="5" s="1"/>
  <c r="V39" i="5"/>
  <c r="CB19" i="5"/>
  <c r="BK31" i="5"/>
  <c r="BH35" i="5"/>
  <c r="BK35" i="5" s="1"/>
  <c r="AQ35" i="5"/>
  <c r="AT35" i="5" s="1"/>
  <c r="AQ33" i="5"/>
  <c r="AT33" i="5" s="1"/>
  <c r="BY29" i="5"/>
  <c r="CB29" i="5" s="1"/>
  <c r="CB15" i="5"/>
  <c r="AT25" i="5"/>
  <c r="AQ29" i="5"/>
  <c r="AT29" i="5" s="1"/>
  <c r="AQ21" i="5"/>
  <c r="AT21" i="5" s="1"/>
  <c r="CB17" i="5"/>
  <c r="BH29" i="5"/>
  <c r="BK29" i="5" s="1"/>
  <c r="BH33" i="5"/>
  <c r="BK33" i="5" s="1"/>
  <c r="BK23" i="5"/>
  <c r="CB23" i="5"/>
  <c r="BY21" i="5" l="1"/>
  <c r="CB21" i="5" s="1"/>
  <c r="BH21" i="5"/>
  <c r="BK21" i="5" s="1"/>
  <c r="W39" i="5"/>
  <c r="BX39" i="5" l="1"/>
  <c r="BY35" i="5"/>
  <c r="CB35" i="5" s="1"/>
</calcChain>
</file>

<file path=xl/sharedStrings.xml><?xml version="1.0" encoding="utf-8"?>
<sst xmlns="http://schemas.openxmlformats.org/spreadsheetml/2006/main" count="359" uniqueCount="200">
  <si>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</si>
  <si>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</si>
  <si>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</si>
  <si>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</si>
  <si>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</si>
  <si>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</si>
  <si>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</si>
  <si>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</si>
  <si>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</si>
  <si>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</si>
  <si>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</si>
  <si>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</si>
  <si>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</si>
  <si>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</si>
  <si>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</si>
  <si>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</si>
  <si>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</si>
  <si>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</si>
  <si>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</si>
  <si>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</si>
  <si>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</si>
  <si>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</si>
  <si>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</si>
  <si>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</si>
  <si>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</si>
  <si>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</si>
  <si>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</si>
  <si>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</si>
  <si>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</si>
  <si>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</si>
  <si>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</si>
  <si>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</si>
  <si>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</si>
  <si>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r>
      <t xml:space="preserve">EL APARTADO "ACUMULADO" ES EL QUE CAPTURARÁ EN EL SRFT DEL </t>
    </r>
    <r>
      <rPr>
        <b/>
        <sz val="30"/>
        <color rgb="FFC00000"/>
        <rFont val="Montserrat"/>
      </rPr>
      <t>01-15 JULIO</t>
    </r>
    <r>
      <rPr>
        <sz val="30"/>
        <color theme="1"/>
        <rFont val="Montserrat"/>
      </rPr>
      <t xml:space="preserve"> (Tanto metas como logros)</t>
    </r>
  </si>
  <si>
    <t>MATRIZ DE INDICADORES PARA RESULTADOS (MIR) 33 2021</t>
  </si>
  <si>
    <t xml:space="preserve">Nombre del estado: </t>
  </si>
  <si>
    <t>ÚNICAMENTE SE REPORTA AQUÍ</t>
  </si>
  <si>
    <t>Se puede reprogramar únicamente por indicación de SHCP</t>
  </si>
  <si>
    <t>Se puede reprogramar del 01-15 de julio</t>
  </si>
  <si>
    <t>NO SE PUEDE MODIFICAR
"Recuerde que todo esta vinculado"</t>
  </si>
  <si>
    <t>NO SE PUEDE MODIFICAR REPORTE TRIMESTRAL VALIDADO Y CARGADO EN SRFT POR ENTIDAD</t>
  </si>
  <si>
    <t>Agregar observaciones respecto a MIR-SRFT 1er trim (en caso de que tengan)</t>
  </si>
  <si>
    <t>Reporte Logros</t>
  </si>
  <si>
    <t>Se reporta en el SRFT</t>
  </si>
  <si>
    <t>Reporte Causas</t>
  </si>
  <si>
    <t>Reporte Efectos</t>
  </si>
  <si>
    <t>Reporte Observaciones en caso de que tenga</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</si>
  <si>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</si>
  <si>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</si>
  <si>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</si>
  <si>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</si>
  <si>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</si>
  <si>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</si>
  <si>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</si>
  <si>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</si>
  <si>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</si>
  <si>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</si>
  <si>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</si>
  <si>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</si>
  <si>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</si>
  <si>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</si>
  <si>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</si>
  <si>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</si>
  <si>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</si>
  <si>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</si>
  <si>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</si>
  <si>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</si>
  <si>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</si>
  <si>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</si>
  <si>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</si>
  <si>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</si>
  <si>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2do trim</t>
  </si>
  <si>
    <t>3er trim</t>
  </si>
  <si>
    <t>4to trim</t>
  </si>
  <si>
    <t>Meta</t>
  </si>
  <si>
    <t>%</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</si>
  <si>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</si>
  <si>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</si>
  <si>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</si>
  <si>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</si>
  <si>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</si>
  <si>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</si>
  <si>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</si>
  <si>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30"/>
        <rFont val="Montserrat"/>
      </rPr>
      <t>2021</t>
    </r>
  </si>
  <si>
    <t>No se acumula</t>
  </si>
  <si>
    <t>VALIDADO</t>
  </si>
  <si>
    <t>VALIDADA MODIFICACIÓN</t>
  </si>
  <si>
    <t>Población de 15 años o más en situación de rezago educativo en t - 1</t>
  </si>
  <si>
    <r>
      <t>Año</t>
    </r>
    <r>
      <rPr>
        <b/>
        <sz val="30"/>
        <rFont val="Montserrat"/>
      </rPr>
      <t xml:space="preserve"> 2020</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</si>
  <si>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</si>
  <si>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</si>
  <si>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</si>
  <si>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</si>
  <si>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VALIDADO con APP</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</si>
  <si>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</si>
  <si>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</si>
  <si>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</si>
  <si>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</si>
  <si>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</si>
  <si>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</si>
  <si>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</si>
  <si>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</si>
  <si>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</si>
  <si>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</si>
  <si>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</si>
  <si>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</si>
  <si>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</si>
  <si>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</si>
  <si>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Al cierre del primer trimestre INEA implementó la primera jrnada nacional de acreditación (25-28 de marzo 2021) teniendo como objetivos:
- Generar las condiciones necesarias para la aplicación de exámenes a los educandos de los niveles inicial, intermedio y avanzado para dar continuidad a sus proceso educativo.
- Garantizarque la aplicación de exámenes se realice en el estricto cumplimiento de las medidas sanitarias.</t>
  </si>
  <si>
    <t>Con la participción de 6,961 adultos interesados en su continudad educativa durante esta jornada, los resultados presentados por el Estado tuvieron impcto en el indicador, mismos que se reportan como logros del primer trimestre aún cuando no se cuenta con meta programada para el cierre del mismo período.</t>
  </si>
  <si>
    <t>VALIDADO con INFORMACIÓN DEL INSTITUTO</t>
  </si>
  <si>
    <t>344
VALIDADO con INFORMACIÓN DEL INSTITUTO</t>
  </si>
  <si>
    <t>En seguimiento a la apertura de actividades operativas controladas durante el periodo abril-junio se llevaron a cabo las jornadas 2da, 3ra y 4ta en la cual participaron las 12 Coordinaciones de Zona con sus Plazas Comunitarias respectivas para realizar las aplicaciones de exámenes correspondientes.</t>
  </si>
  <si>
    <t>Se logró un avance significativo en las metas programadas con la participación activa de las figuras de las diferentes Coordinaciones de Zona</t>
  </si>
  <si>
    <t>VALIDADO CON INFORMACIÓN DE ESTADO</t>
  </si>
  <si>
    <t>Total educandos/as que concluyen algún nivel del MEVyT en el periodo t</t>
  </si>
  <si>
    <t>Nivel Intermedio y avanzado</t>
  </si>
  <si>
    <t>VALIDADO CON APP</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</si>
  <si>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</si>
  <si>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</si>
  <si>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</si>
  <si>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30"/>
        <rFont val="Montserrat"/>
      </rPr>
      <t xml:space="preserve">UCN´S </t>
    </r>
    <r>
      <rPr>
        <sz val="30"/>
        <rFont val="Montserrat"/>
      </rPr>
      <t xml:space="preserve">
Jóvenes 10-14 en Primaria</t>
    </r>
    <r>
      <rPr>
        <b/>
        <sz val="40"/>
        <rFont val="Montserrat"/>
      </rPr>
      <t>+</t>
    </r>
    <r>
      <rPr>
        <sz val="30"/>
        <rFont val="Montserrat"/>
      </rPr>
      <t>Personas con discapacidad</t>
    </r>
    <r>
      <rPr>
        <b/>
        <sz val="40"/>
        <rFont val="Montserrat"/>
      </rPr>
      <t>+</t>
    </r>
    <r>
      <rPr>
        <sz val="30"/>
        <rFont val="Montserrat"/>
      </rPr>
      <t>Población indígena MIB y MIBU</t>
    </r>
  </si>
  <si>
    <t>Se dió seguimiento educativo mediante la red de asesoría a distancia.En seguimiento a la apertura de actividades operativas controladas durante el periodo abril-junio se llevaron a cabo las jornadas 2da, 3ra y 4ta en la cual participaron las 12 Coordinaciones de Zona con sus Unidades Operativas respectivas para realizar las aplicaciones de exámenes correspondientes.</t>
  </si>
  <si>
    <t>Mantener la atención educativa, logrando con ello que el educando pueda continuar su preparación para así estar en posibilidades de garantizar la acreditación e inclusive la certificación de nivel.</t>
  </si>
  <si>
    <t>VALIDADO CON EVIDENCIA</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</si>
  <si>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</si>
  <si>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30"/>
        <rFont val="Montserrat"/>
      </rPr>
      <t>ATENCIÓN</t>
    </r>
    <r>
      <rPr>
        <sz val="30"/>
        <rFont val="Montserrat"/>
      </rPr>
      <t xml:space="preserve">
Jóvenes 10-14 en Primaria</t>
    </r>
    <r>
      <rPr>
        <b/>
        <sz val="40"/>
        <rFont val="Montserrat"/>
      </rPr>
      <t>+</t>
    </r>
    <r>
      <rPr>
        <sz val="30"/>
        <rFont val="Montserrat"/>
      </rPr>
      <t>Personas con discapacidad</t>
    </r>
    <r>
      <rPr>
        <b/>
        <sz val="40"/>
        <rFont val="Montserrat"/>
      </rPr>
      <t>+</t>
    </r>
    <r>
      <rPr>
        <sz val="30"/>
        <rFont val="Montserrat"/>
      </rPr>
      <t>Población indígena MIB y MIBU</t>
    </r>
  </si>
  <si>
    <t>679
VALIDADO CON INFORMACIÓN DEL ESTADO</t>
  </si>
  <si>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</si>
  <si>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</si>
  <si>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</si>
  <si>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30"/>
        <rFont val="Montserrat"/>
      </rPr>
      <t xml:space="preserve">UCN´S </t>
    </r>
    <r>
      <rPr>
        <sz val="30"/>
        <rFont val="Montserrat"/>
      </rPr>
      <t xml:space="preserve">
Hispanohablate (todos los grupos, menos indígena)</t>
    </r>
  </si>
  <si>
    <t>En seguimiento a la apertura de actividades operativas controladas durante el periodo abril-junio se llevaron a cabo las jornadas 2da, 3ra y 4ta en la cual participaron las 12 Coordinaciones de Zona con sus Plazas Comunitarias, y sedes respectivas para realizar las aplicaciones de exámenes correspondientes.</t>
  </si>
  <si>
    <t>Se contó con un promedio de 10,000 pariticpantes promedio por jornada que asistió a presentar sus exámenes, favoreciendo con ella la continuidad educativa de los mismos, así como avanzar significativamnete en los UCN´s programados para el cierre del semestre.</t>
  </si>
  <si>
    <t>VALIDADO CON  EVIDENCIA</t>
  </si>
  <si>
    <t>Educandos/as atendidos en el nivel de inicial, Primaria y/o Secundaria con la vertiente Hispanohablante del Modelo Educación para la Vida y el Trabajo (MEVyT) en el periodo t</t>
  </si>
  <si>
    <r>
      <rPr>
        <b/>
        <sz val="30"/>
        <rFont val="Montserrat"/>
      </rPr>
      <t>ATENCIÓN</t>
    </r>
    <r>
      <rPr>
        <sz val="30"/>
        <rFont val="Montserrat"/>
      </rPr>
      <t xml:space="preserve">
Hispanohablate (todos los grupos, menos indígena)</t>
    </r>
  </si>
  <si>
    <t xml:space="preserve">VALIDADO </t>
  </si>
  <si>
    <t>ACTIVIDAD</t>
  </si>
  <si>
    <t>Razón de módulos vinculados en el Modelo Educación para la Vida y el Trabajo (MEVyT).</t>
  </si>
  <si>
    <t>(Educandos/as activos en el MEVyT con algún módulo vinculado en el periodo t) / (Educandos/as activos en el MEVyT en el periodo t)</t>
  </si>
  <si>
    <t>Educandos/as activos en el MEVyT con algún módulo vinculado en el periodo t</t>
  </si>
  <si>
    <t>Educandos activos con algún módulo vinculado</t>
  </si>
  <si>
    <t>Monitoreo de los reportes de SASA para revisar que los adultos activos cuenten con algún módulo vinculado.</t>
  </si>
  <si>
    <t>Lograr que en el total de las Coordinaciones de Zona al cierre del mes la mayor parte de los adultos activos cuenten con algún módulo vinculado.</t>
  </si>
  <si>
    <t>VALIDADO CON META DE ESTADO</t>
  </si>
  <si>
    <t>Se mantiene el seguimiento que se le da a las Coordinaciones de Zona mediante los reportes de SASA.</t>
  </si>
  <si>
    <t>Lograr que la mayor parte de los educandos activos, se les haya vinculado algún módulos al cierre del periodo.</t>
  </si>
  <si>
    <t>Educandos/as activos en el MEVyT en el periodo t</t>
  </si>
  <si>
    <t>Educando activos</t>
  </si>
  <si>
    <t>Porcentaje de módulos en línea o digitales vinculados en el trimestre</t>
  </si>
  <si>
    <t>((Total de módulos en línea o digitales vinculados en el periodo t) / Total de módulos vinculados en el periodo t)*100</t>
  </si>
  <si>
    <t>Total de módulos en línea o digitales vinculados en el periodo t</t>
  </si>
  <si>
    <r>
      <t xml:space="preserve">Módulos en </t>
    </r>
    <r>
      <rPr>
        <b/>
        <sz val="30"/>
        <rFont val="Montserrat"/>
      </rPr>
      <t xml:space="preserve">línea o digitales </t>
    </r>
    <r>
      <rPr>
        <sz val="30"/>
        <rFont val="Montserrat"/>
      </rPr>
      <t>VINCULADOS</t>
    </r>
  </si>
  <si>
    <t>La falta de atención presencial llevó a la promoción de la atención a distancia para lograr que aquellos educandos que cuenten con los medios de conexión a internet avancen en su nivel educativo, estudiando sus módulos en la modalidad en línea.</t>
  </si>
  <si>
    <t>Se cumplió con lo esperado en la vinculación de módulos en la plataforma de MEVyT en línea.</t>
  </si>
  <si>
    <t>3518
VALIDADO CON INFORMACIÓN DE ESTADO</t>
  </si>
  <si>
    <t>En seguimiento a educandos de oferta digital, permitió la atención a distancia con aquellos educandos que cuentan con los medios de conexión a internet, de igual manera, el apoyo brindado para solventar los problemas de programación de paltaforma, tanto para el registro como para el ingreso de los módulos de estudio.</t>
  </si>
  <si>
    <t>Se cumplió más alla de lo esperado en la vinculación de módulos en la plataforma de MEVyT en línea</t>
  </si>
  <si>
    <t>VALIDADO  CON EVIDENCIA DE ESTADO</t>
  </si>
  <si>
    <t>Total de módulos vinculados en el periodo t)*100</t>
  </si>
  <si>
    <r>
      <rPr>
        <b/>
        <sz val="30"/>
        <rFont val="Montserrat"/>
      </rPr>
      <t xml:space="preserve">TOTAL </t>
    </r>
    <r>
      <rPr>
        <sz val="30"/>
        <rFont val="Montserrat"/>
      </rPr>
      <t>de módulos VINCULADOS</t>
    </r>
  </si>
  <si>
    <t>20473
VALIDADO CON INFORMACIÓN DE ESTADO</t>
  </si>
  <si>
    <t>VALIDADO CON EVIDENCIA DE ESTADO</t>
  </si>
  <si>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</si>
  <si>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</si>
  <si>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Asesores/as con más de un año de permanencia con formación continua acumulados al cierre del periodo t</t>
  </si>
  <si>
    <t>Asesores/as con más de un año de permanencia con formación continua acumulados</t>
  </si>
  <si>
    <t>La información que les proporcione Dirección Académica la reportarán en el apartado trimestral.</t>
  </si>
  <si>
    <t>El interés mostrado por los asesores por participar en los events de formación ofertados en este año a parte de fortalecer su formación, tambien se debe a que le serán gratificados.</t>
  </si>
  <si>
    <t>El logro de asesores con 1 año o más de antigüedad con formación continua representa un avance superior al programado en la meta trimestral.</t>
  </si>
  <si>
    <t>VALIDADO CON INFORMACIÓN DE ACADÉMICA</t>
  </si>
  <si>
    <t>Dado el contexto social generado por la pandemia por COVID 19, y ante la necesidad de contnuar con la formación de asesores educativos, se promovieron eventos bajo la modalidad a distancia, para no exponer a los asesores educativos al contagio y cumplir con las medidas de sanidad establecidas.</t>
  </si>
  <si>
    <t>Se logró buena participación de los asesores educativos en los eventos de formación continua promovidos a distancia.
Al desarrollarlos a distancia, permitió continuar con la formación programada para los asesores educativos, con logros favoravles.</t>
  </si>
  <si>
    <t>VALIDADO  CON EVIDENCIA</t>
  </si>
  <si>
    <t>observación en los logros acumulados ya que es mas que el denominador</t>
  </si>
  <si>
    <t>Asesores/as con más de un año de permanencia acumulados al cierre del periodo t</t>
  </si>
  <si>
    <t>Asesores/as con más de un año de permanencia acumulados</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</si>
  <si>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</si>
  <si>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</si>
  <si>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</si>
  <si>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30"/>
        <rFont val="Montserrat"/>
      </rPr>
      <t xml:space="preserve">linea </t>
    </r>
    <r>
      <rPr>
        <sz val="30"/>
        <rFont val="Montserrat"/>
      </rPr>
      <t>aplicados</t>
    </r>
  </si>
  <si>
    <t>3710
VALIDADO CON  INFORMACIÓN DEL ESTADO</t>
  </si>
  <si>
    <t>En seguimiento a la apertura de actividades operativas controladas durante el periodo abril-junio se llevaron a cabo las jornadas 2da, 3ra y 4ta en la cual participaron las 12 Coordinaciones de Zona con sus Sedes respectivas para realizar las aplicaciones de exámenes correspondientes.</t>
  </si>
  <si>
    <t>Se contó con un promedio de 10,000 pariticpantes promedio por jornada que asistió a presentar sus exámenes, favoreciendo con ella la continuidad educativa de los mismos</t>
  </si>
  <si>
    <t>Total de exámenes del MEVyT aplicados en cualquier formato en el periodo t)*100</t>
  </si>
  <si>
    <r>
      <rPr>
        <b/>
        <sz val="30"/>
        <rFont val="Montserrat"/>
      </rPr>
      <t>TOTAL DE EXAMENES APLICADOS</t>
    </r>
    <r>
      <rPr>
        <sz val="30"/>
        <rFont val="Montserrat"/>
      </rPr>
      <t xml:space="preserve"> (ex en línea + ex en papel)</t>
    </r>
  </si>
  <si>
    <t>VALIDADO CON INFORMACIÓN DEL ESTADO</t>
  </si>
  <si>
    <t>13446
VALIDADO CON  INFORMACIÓN DEL ESTADO</t>
  </si>
  <si>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</si>
  <si>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</si>
  <si>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</si>
  <si>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30"/>
        <rFont val="Montserrat"/>
      </rPr>
      <t xml:space="preserve">papel </t>
    </r>
    <r>
      <rPr>
        <sz val="30"/>
        <rFont val="Montserrat"/>
      </rPr>
      <t>aplicados</t>
    </r>
  </si>
  <si>
    <t>9736
VALIDADO CON  INFORMACIÓN DEL ESTADO</t>
  </si>
  <si>
    <t>SE MODIFICARON LOGROS EN EL DENOMINADOR DEL INDICADOR
NUMERADOR: 9,752
DENOMINADOR: 6,961</t>
  </si>
  <si>
    <t>Total de exámenes del MEVyT aplicados en cualquier formato en el periodo t</t>
  </si>
  <si>
    <t>VALIDACIÓN</t>
  </si>
  <si>
    <t>Total de exámenes del MEVyT aplicados en cualquier formato en el periodo t)</t>
  </si>
  <si>
    <t>Denominador Indicador 11  y 12</t>
  </si>
  <si>
    <t>Nota: Favor de NO modificar el archivo, solo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</si>
</sst>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49">
    <font>
      <sz val="12"/>
      <color theme="1"/>
      <name val="Calibri"/>
      <family val="2"/>
      <scheme val="minor"/>
    </font>
    <font>
      <sz val="11"/>
      <color theme="1"/>
      <name val="Calibri"/>
      <family val="2"/>
      <scheme val="minor"/>
    </font>
    <font>
      <sz val="12"/>
      <color theme="1"/>
      <name val="Calibri"/>
      <family val="2"/>
      <scheme val="minor"/>
    </font>
    <font>
      <b/>
      <sz val="18"/>
      <color theme="1"/>
      <name val="Montserrat"/>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sz val="20"/>
      <color theme="1"/>
      <name val="Montserrat"/>
    </font>
    <font>
      <b/>
      <sz val="24"/>
      <name val="Montserrat"/>
    </font>
    <font>
      <b/>
      <sz val="30"/>
      <color theme="1"/>
      <name val="Montserrat"/>
    </font>
    <font>
      <b/>
      <sz val="30"/>
      <color theme="0"/>
      <name val="Montserrat"/>
    </font>
    <font>
      <b/>
      <sz val="25"/>
      <color theme="1"/>
      <name val="Montserrat"/>
    </font>
    <font>
      <b/>
      <sz val="25"/>
      <color theme="0"/>
      <name val="Montserrat"/>
    </font>
    <font>
      <b/>
      <sz val="24"/>
      <color theme="0"/>
      <name val="Montserrat"/>
    </font>
    <font>
      <b/>
      <sz val="29"/>
      <color theme="0"/>
      <name val="Montserrat"/>
    </font>
    <font>
      <b/>
      <sz val="29"/>
      <color theme="1"/>
      <name val="Montserrat"/>
    </font>
    <font>
      <sz val="29"/>
      <color theme="1"/>
      <name val="Montserrat"/>
    </font>
    <font>
      <b/>
      <sz val="29"/>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2"/>
      <name val="Montserrat"/>
    </font>
    <font>
      <b/>
      <sz val="23"/>
      <name val="Montserrat"/>
    </font>
    <font>
      <sz val="38"/>
      <name val="Montserrat"/>
    </font>
    <font>
      <sz val="20"/>
      <name val="Montserrat"/>
    </font>
    <font>
      <sz val="38"/>
      <color theme="0"/>
      <name val="Montserrat"/>
    </font>
    <font>
      <sz val="30"/>
      <color theme="0"/>
      <name val="Montserrat"/>
    </font>
    <font>
      <sz val="23"/>
      <name val="Montserrat"/>
    </font>
    <font>
      <sz val="24"/>
      <name val="Montserrat"/>
    </font>
    <font>
      <sz val="24"/>
      <color theme="0"/>
      <name val="Montserrat"/>
    </font>
    <font>
      <b/>
      <sz val="40"/>
      <name val="Montserrat"/>
    </font>
    <font>
      <b/>
      <sz val="30"/>
      <color rgb="FFC00000"/>
      <name val="Montserrat"/>
    </font>
    <font>
      <sz val="35"/>
      <color theme="1"/>
      <name val="Montserrat"/>
    </font>
    <font>
      <sz val="35"/>
      <name val="Montserrat"/>
    </font>
    <font>
      <b/>
      <sz val="35"/>
      <name val="Montserrat"/>
    </font>
    <font>
      <b/>
      <sz val="35"/>
      <color theme="0"/>
      <name val="Montserrat"/>
    </font>
    <font>
      <b/>
      <sz val="25"/>
      <name val="Montserrat"/>
    </font>
    <font>
      <b/>
      <sz val="20"/>
      <name val="Montserrat"/>
    </font>
  </fonts>
  <fills count="30">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rgb="FFFFFF00"/>
        <bgColor indexed="64"/>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6" tint="0.79998168889431442"/>
        <bgColor indexed="64"/>
      </patternFill>
    </fill>
    <fill>
      <patternFill patternType="solid">
        <fgColor theme="0"/>
        <bgColor indexed="64"/>
      </patternFill>
    </fill>
    <fill>
      <patternFill patternType="solid">
        <fgColor rgb="FF1B5542"/>
        <bgColor indexed="64"/>
      </patternFill>
    </fill>
    <fill>
      <patternFill patternType="solid">
        <fgColor theme="0"/>
        <bgColor rgb="FF1B5542"/>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4.9989318521683403E-2"/>
        <bgColor theme="0" tint="-0.34998626667073579"/>
      </patternFill>
    </fill>
    <fill>
      <patternFill patternType="solid">
        <fgColor theme="9" tint="-0.249977111117893"/>
        <bgColor indexed="64"/>
      </patternFill>
    </fill>
    <fill>
      <patternFill patternType="solid">
        <fgColor rgb="FFA8D4A8"/>
        <bgColor theme="9"/>
      </patternFill>
    </fill>
    <fill>
      <patternFill patternType="solid">
        <fgColor theme="8" tint="0.39997558519241921"/>
        <bgColor theme="9"/>
      </patternFill>
    </fill>
    <fill>
      <patternFill patternType="solid">
        <fgColor rgb="FFF8CBAD"/>
        <bgColor indexed="64"/>
      </patternFill>
    </fill>
    <fill>
      <patternFill patternType="solid">
        <fgColor rgb="FFC6E0B4"/>
        <bgColor indexed="64"/>
      </patternFill>
    </fill>
    <fill>
      <patternFill patternType="solid">
        <fgColor rgb="FFBDD7EE"/>
        <bgColor indexed="64"/>
      </patternFill>
    </fill>
    <fill>
      <patternFill patternType="gray0625">
        <fgColor theme="0" tint="-0.34998626667073579"/>
        <bgColor rgb="FFFFFF00"/>
      </patternFill>
    </fill>
  </fills>
  <borders count="54">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indexed="64"/>
      </left>
      <right/>
      <top/>
      <bottom/>
      <diagonal/>
    </border>
  </borders>
  <cellStyleXfs count="6">
    <xf numFmtId="0" fontId="0" fillId="0" borderId="0"/>
    <xf numFmtId="9" fontId="2" fillId="0" borderId="0" applyFont="0" applyFill="0" applyBorder="0" applyAlignment="0" applyProtection="0"/>
    <xf numFmtId="0" fontId="1" fillId="0" borderId="0"/>
    <xf numFmtId="0" fontId="8" fillId="0" borderId="0"/>
    <xf numFmtId="9" fontId="8" fillId="0" borderId="0" applyFont="0" applyFill="0" applyBorder="0" applyAlignment="0" applyProtection="0"/>
    <xf numFmtId="0" fontId="2" fillId="0" borderId="0"/>
  </cellStyleXfs>
  <cellXfs count="355">
    <xf numFmtId="0" fontId="0" fillId="0" borderId="0" xfId="0"/>
    <xf numFmtId="0" fontId="6" fillId="0" borderId="24" xfId="2" applyFont="1" applyFill="1" applyBorder="1" applyAlignment="1">
      <alignment vertical="center"/>
    </xf>
    <xf numFmtId="0" fontId="7" fillId="0" borderId="24" xfId="0" applyFont="1" applyBorder="1" applyAlignment="1">
      <alignment horizontal="center"/>
    </xf>
    <xf numFmtId="0" fontId="3"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justify" vertical="center"/>
      <protection locked="0"/>
    </xf>
    <xf numFmtId="0" fontId="4" fillId="0" borderId="0" xfId="0" applyFont="1" applyAlignment="1" applyProtection="1">
      <alignment horizontal="justify" vertical="center"/>
      <protection locked="0"/>
    </xf>
    <xf numFmtId="0" fontId="9"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Alignment="1" applyProtection="1">
      <alignment vertical="center"/>
      <protection locked="0"/>
    </xf>
    <xf numFmtId="0" fontId="22" fillId="5" borderId="7" xfId="0" applyFont="1" applyFill="1" applyBorder="1" applyAlignment="1" applyProtection="1">
      <alignment horizontal="center" vertical="center" wrapText="1"/>
      <protection locked="0"/>
    </xf>
    <xf numFmtId="0" fontId="20" fillId="14" borderId="7" xfId="0" applyFont="1" applyFill="1" applyBorder="1" applyAlignment="1" applyProtection="1">
      <alignment horizontal="center" vertical="center" wrapText="1"/>
      <protection locked="0"/>
    </xf>
    <xf numFmtId="0" fontId="20" fillId="5" borderId="22" xfId="0" applyFont="1" applyFill="1" applyBorder="1" applyAlignment="1" applyProtection="1">
      <alignment horizontal="center" vertical="center" wrapText="1"/>
      <protection locked="0"/>
    </xf>
    <xf numFmtId="0" fontId="20" fillId="5" borderId="23" xfId="0" applyFont="1" applyFill="1" applyBorder="1" applyAlignment="1" applyProtection="1">
      <alignment horizontal="center" vertical="center" wrapText="1"/>
      <protection locked="0"/>
    </xf>
    <xf numFmtId="0" fontId="22" fillId="5" borderId="21" xfId="0" applyFont="1" applyFill="1" applyBorder="1" applyAlignment="1" applyProtection="1">
      <alignment horizontal="center" vertical="center" wrapText="1"/>
      <protection locked="0"/>
    </xf>
    <xf numFmtId="0" fontId="22" fillId="5" borderId="22" xfId="0" applyFont="1" applyFill="1" applyBorder="1" applyAlignment="1" applyProtection="1">
      <alignment horizontal="center" vertical="center" wrapText="1"/>
      <protection locked="0"/>
    </xf>
    <xf numFmtId="0" fontId="22" fillId="5" borderId="32" xfId="0" applyFont="1" applyFill="1" applyBorder="1" applyAlignment="1" applyProtection="1">
      <alignment horizontal="center" vertical="center" wrapText="1"/>
      <protection locked="0"/>
    </xf>
    <xf numFmtId="0" fontId="22" fillId="5" borderId="31" xfId="0" applyFont="1" applyFill="1" applyBorder="1" applyAlignment="1" applyProtection="1">
      <alignment horizontal="center" vertical="center" wrapText="1"/>
      <protection locked="0"/>
    </xf>
    <xf numFmtId="0" fontId="22" fillId="5" borderId="13" xfId="0" applyFont="1" applyFill="1" applyBorder="1" applyAlignment="1" applyProtection="1">
      <alignment horizontal="center" vertical="center" wrapText="1"/>
      <protection locked="0"/>
    </xf>
    <xf numFmtId="0" fontId="10" fillId="2" borderId="10"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20" fillId="5" borderId="31"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24" fillId="5" borderId="7" xfId="0" applyFont="1" applyFill="1" applyBorder="1" applyAlignment="1" applyProtection="1">
      <alignment horizontal="center" vertical="center" wrapText="1"/>
      <protection locked="0"/>
    </xf>
    <xf numFmtId="0" fontId="14" fillId="14" borderId="7" xfId="0" applyFont="1" applyFill="1" applyBorder="1" applyAlignment="1" applyProtection="1">
      <alignment horizontal="center" vertical="center" wrapText="1"/>
      <protection locked="0"/>
    </xf>
    <xf numFmtId="0" fontId="24" fillId="5" borderId="0" xfId="0" applyFont="1" applyFill="1" applyBorder="1" applyAlignment="1" applyProtection="1">
      <alignment horizontal="center" vertical="center" wrapText="1"/>
      <protection locked="0"/>
    </xf>
    <xf numFmtId="0" fontId="23" fillId="2" borderId="33"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23" fillId="2" borderId="34"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3" fontId="23" fillId="10" borderId="16" xfId="0" applyNumberFormat="1" applyFont="1" applyFill="1" applyBorder="1" applyAlignment="1" applyProtection="1">
      <alignment horizontal="center" vertical="center" wrapText="1"/>
      <protection locked="0"/>
    </xf>
    <xf numFmtId="3" fontId="23" fillId="15" borderId="3" xfId="0" applyNumberFormat="1" applyFont="1" applyFill="1" applyBorder="1" applyAlignment="1" applyProtection="1">
      <alignment horizontal="center" vertical="center" wrapText="1"/>
      <protection locked="0"/>
    </xf>
    <xf numFmtId="3" fontId="23" fillId="10" borderId="17" xfId="0" applyNumberFormat="1" applyFont="1" applyFill="1" applyBorder="1" applyAlignment="1" applyProtection="1">
      <alignment horizontal="center" vertical="center" wrapText="1"/>
      <protection locked="0"/>
    </xf>
    <xf numFmtId="3" fontId="23" fillId="15" borderId="5" xfId="0" applyNumberFormat="1" applyFont="1" applyFill="1" applyBorder="1" applyAlignment="1" applyProtection="1">
      <alignment horizontal="center" vertical="center" wrapText="1"/>
      <protection locked="0"/>
    </xf>
    <xf numFmtId="0" fontId="25" fillId="0" borderId="0" xfId="0" applyFont="1" applyBorder="1" applyAlignment="1" applyProtection="1">
      <alignment vertical="center"/>
      <protection locked="0"/>
    </xf>
    <xf numFmtId="0" fontId="15" fillId="4" borderId="21" xfId="0"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15" fillId="4" borderId="23" xfId="0" applyFont="1" applyFill="1" applyBorder="1" applyAlignment="1" applyProtection="1">
      <alignment horizontal="center" vertical="center" wrapText="1"/>
      <protection locked="0"/>
    </xf>
    <xf numFmtId="0" fontId="15" fillId="4" borderId="42" xfId="0" applyFont="1" applyFill="1" applyBorder="1" applyAlignment="1" applyProtection="1">
      <alignment horizontal="center" vertical="center" wrapText="1"/>
      <protection locked="0"/>
    </xf>
    <xf numFmtId="3" fontId="25" fillId="0" borderId="0" xfId="0" applyNumberFormat="1" applyFont="1" applyAlignment="1" applyProtection="1">
      <alignment vertical="center"/>
      <protection locked="0"/>
    </xf>
    <xf numFmtId="0" fontId="26" fillId="0" borderId="0" xfId="0" applyFont="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Border="1" applyAlignment="1" applyProtection="1">
      <alignment vertical="center"/>
      <protection locked="0"/>
    </xf>
    <xf numFmtId="10" fontId="17" fillId="7" borderId="0" xfId="0" applyNumberFormat="1" applyFont="1" applyFill="1" applyBorder="1" applyAlignment="1">
      <alignment horizontal="center" vertical="center"/>
    </xf>
    <xf numFmtId="0" fontId="27" fillId="2" borderId="10" xfId="0" applyFont="1" applyFill="1" applyBorder="1" applyAlignment="1" applyProtection="1">
      <alignment vertical="center" wrapText="1"/>
      <protection locked="0"/>
    </xf>
    <xf numFmtId="0" fontId="27" fillId="2" borderId="1" xfId="0" applyFont="1" applyFill="1" applyBorder="1" applyAlignment="1" applyProtection="1">
      <alignment vertical="center" wrapText="1"/>
      <protection locked="0"/>
    </xf>
    <xf numFmtId="0" fontId="28" fillId="0" borderId="0" xfId="0" applyFont="1" applyBorder="1" applyAlignment="1" applyProtection="1">
      <alignment horizontal="left" vertical="center"/>
      <protection locked="0"/>
    </xf>
    <xf numFmtId="0" fontId="28" fillId="0" borderId="0" xfId="0" applyFont="1" applyBorder="1" applyAlignment="1" applyProtection="1">
      <alignment horizontal="justify" vertical="center"/>
      <protection locked="0"/>
    </xf>
    <xf numFmtId="0" fontId="29" fillId="0" borderId="0" xfId="0" applyFont="1" applyBorder="1" applyAlignment="1" applyProtection="1">
      <alignment vertical="center"/>
      <protection locked="0"/>
    </xf>
    <xf numFmtId="0" fontId="30" fillId="0" borderId="0" xfId="0" applyFont="1" applyFill="1" applyBorder="1" applyAlignment="1" applyProtection="1">
      <alignment vertical="center"/>
      <protection locked="0"/>
    </xf>
    <xf numFmtId="0" fontId="24" fillId="6" borderId="43" xfId="0" applyFont="1" applyFill="1" applyBorder="1" applyAlignment="1" applyProtection="1">
      <alignment horizontal="center" vertical="center" wrapText="1" shrinkToFit="1"/>
      <protection locked="0"/>
    </xf>
    <xf numFmtId="3" fontId="23" fillId="0" borderId="16" xfId="0" applyNumberFormat="1" applyFont="1" applyFill="1" applyBorder="1" applyAlignment="1" applyProtection="1">
      <alignment horizontal="center" vertical="center" wrapText="1"/>
      <protection locked="0"/>
    </xf>
    <xf numFmtId="3" fontId="23" fillId="0" borderId="3" xfId="0" applyNumberFormat="1" applyFont="1" applyFill="1" applyBorder="1" applyAlignment="1" applyProtection="1">
      <alignment horizontal="center" vertical="center" wrapText="1"/>
      <protection locked="0"/>
    </xf>
    <xf numFmtId="3" fontId="23" fillId="0" borderId="17" xfId="0" applyNumberFormat="1" applyFont="1" applyFill="1" applyBorder="1" applyAlignment="1" applyProtection="1">
      <alignment horizontal="center" vertical="center" wrapText="1"/>
      <protection locked="0"/>
    </xf>
    <xf numFmtId="3" fontId="23" fillId="0" borderId="5" xfId="0" applyNumberFormat="1" applyFont="1" applyFill="1" applyBorder="1" applyAlignment="1" applyProtection="1">
      <alignment horizontal="center"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24" fillId="21" borderId="43" xfId="0" applyFont="1" applyFill="1" applyBorder="1" applyAlignment="1" applyProtection="1">
      <alignment horizontal="center" vertical="center" wrapText="1" shrinkToFit="1"/>
      <protection locked="0"/>
    </xf>
    <xf numFmtId="0" fontId="30" fillId="11" borderId="0" xfId="0" applyFont="1" applyFill="1" applyBorder="1" applyAlignment="1" applyProtection="1">
      <alignment vertical="center" wrapText="1"/>
      <protection locked="0"/>
    </xf>
    <xf numFmtId="3" fontId="23" fillId="10" borderId="50" xfId="0" applyNumberFormat="1" applyFont="1" applyFill="1" applyBorder="1" applyAlignment="1" applyProtection="1">
      <alignment horizontal="center" vertical="center" wrapText="1"/>
      <protection locked="0"/>
    </xf>
    <xf numFmtId="3" fontId="23" fillId="15" borderId="19" xfId="0" applyNumberFormat="1" applyFont="1" applyFill="1" applyBorder="1" applyAlignment="1" applyProtection="1">
      <alignment horizontal="center" vertical="center" wrapText="1"/>
      <protection locked="0"/>
    </xf>
    <xf numFmtId="3" fontId="23" fillId="0" borderId="50" xfId="0" applyNumberFormat="1" applyFont="1" applyFill="1" applyBorder="1" applyAlignment="1" applyProtection="1">
      <alignment horizontal="center" vertical="center" wrapText="1"/>
      <protection locked="0"/>
    </xf>
    <xf numFmtId="3" fontId="23" fillId="0" borderId="19" xfId="0" applyNumberFormat="1" applyFont="1" applyFill="1" applyBorder="1" applyAlignment="1" applyProtection="1">
      <alignment horizontal="center" vertical="center" wrapText="1"/>
      <protection locked="0"/>
    </xf>
    <xf numFmtId="0" fontId="23" fillId="2" borderId="49"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32" fillId="18" borderId="43" xfId="0" applyFont="1" applyFill="1" applyBorder="1" applyAlignment="1" applyProtection="1">
      <alignment horizontal="center" vertical="center" wrapText="1" shrinkToFit="1"/>
      <protection locked="0"/>
    </xf>
    <xf numFmtId="0" fontId="32" fillId="6" borderId="43" xfId="0" applyFont="1" applyFill="1" applyBorder="1" applyAlignment="1" applyProtection="1">
      <alignment horizontal="center" vertical="center" wrapText="1" shrinkToFit="1"/>
      <protection locked="0"/>
    </xf>
    <xf numFmtId="3" fontId="24" fillId="17" borderId="10" xfId="0" applyNumberFormat="1" applyFont="1" applyFill="1" applyBorder="1" applyAlignment="1" applyProtection="1">
      <alignment horizontal="center" vertical="center" wrapText="1"/>
      <protection locked="0"/>
    </xf>
    <xf numFmtId="3" fontId="24" fillId="17" borderId="1" xfId="0" applyNumberFormat="1" applyFont="1" applyFill="1" applyBorder="1" applyAlignment="1" applyProtection="1">
      <alignment horizontal="center" vertical="center" wrapText="1"/>
      <protection locked="0"/>
    </xf>
    <xf numFmtId="3" fontId="24" fillId="17" borderId="8" xfId="0" applyNumberFormat="1" applyFont="1" applyFill="1" applyBorder="1" applyAlignment="1" applyProtection="1">
      <alignment horizontal="center" vertical="center" wrapText="1"/>
      <protection locked="0"/>
    </xf>
    <xf numFmtId="0" fontId="24" fillId="17" borderId="12" xfId="0" applyFont="1" applyFill="1" applyBorder="1" applyAlignment="1" applyProtection="1">
      <alignment horizontal="center" vertical="center" wrapText="1"/>
      <protection locked="0"/>
    </xf>
    <xf numFmtId="3" fontId="24" fillId="17" borderId="45" xfId="0" applyNumberFormat="1" applyFont="1" applyFill="1" applyBorder="1" applyAlignment="1" applyProtection="1">
      <alignment horizontal="center" vertical="center" wrapText="1"/>
      <protection locked="0"/>
    </xf>
    <xf numFmtId="3" fontId="24" fillId="17" borderId="47" xfId="0" applyNumberFormat="1" applyFont="1" applyFill="1" applyBorder="1" applyAlignment="1" applyProtection="1">
      <alignment horizontal="center" vertical="center" wrapText="1"/>
      <protection locked="0"/>
    </xf>
    <xf numFmtId="3" fontId="24" fillId="17" borderId="46" xfId="0" applyNumberFormat="1" applyFont="1" applyFill="1" applyBorder="1" applyAlignment="1" applyProtection="1">
      <alignment horizontal="center" vertical="center" wrapText="1"/>
      <protection locked="0"/>
    </xf>
    <xf numFmtId="3" fontId="24" fillId="17" borderId="48" xfId="0" applyNumberFormat="1" applyFont="1" applyFill="1" applyBorder="1" applyAlignment="1" applyProtection="1">
      <alignment horizontal="center" vertical="center" wrapText="1"/>
      <protection locked="0"/>
    </xf>
    <xf numFmtId="0" fontId="24" fillId="17" borderId="8" xfId="0" applyFont="1" applyFill="1" applyBorder="1" applyAlignment="1" applyProtection="1">
      <alignment horizontal="center" vertical="center" wrapText="1"/>
      <protection locked="0"/>
    </xf>
    <xf numFmtId="0" fontId="10" fillId="22" borderId="8" xfId="0" applyFont="1" applyFill="1" applyBorder="1" applyAlignment="1" applyProtection="1">
      <alignment vertical="center" wrapText="1"/>
      <protection locked="0"/>
    </xf>
    <xf numFmtId="0" fontId="10" fillId="22" borderId="12" xfId="0" applyFont="1" applyFill="1" applyBorder="1" applyAlignment="1" applyProtection="1">
      <alignment vertical="center" wrapText="1"/>
      <protection locked="0"/>
    </xf>
    <xf numFmtId="3" fontId="24" fillId="17" borderId="43" xfId="0" applyNumberFormat="1" applyFont="1" applyFill="1" applyBorder="1" applyAlignment="1" applyProtection="1">
      <alignment horizontal="center" vertical="center" wrapText="1"/>
      <protection locked="0"/>
    </xf>
    <xf numFmtId="3" fontId="24" fillId="17" borderId="12" xfId="0" applyNumberFormat="1"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wrapText="1"/>
      <protection locked="0"/>
    </xf>
    <xf numFmtId="0" fontId="10" fillId="22" borderId="27"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justify" vertical="center" wrapText="1"/>
      <protection locked="0"/>
    </xf>
    <xf numFmtId="10" fontId="21" fillId="0" borderId="0" xfId="1" applyNumberFormat="1" applyFont="1" applyFill="1" applyBorder="1" applyAlignment="1" applyProtection="1">
      <alignment horizontal="center" vertical="center" wrapText="1"/>
      <protection locked="0"/>
    </xf>
    <xf numFmtId="3" fontId="23" fillId="0" borderId="0"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10" fontId="24" fillId="0" borderId="0" xfId="0" applyNumberFormat="1" applyFont="1" applyFill="1" applyBorder="1" applyAlignment="1" applyProtection="1">
      <alignment horizontal="center" vertical="center" wrapText="1"/>
    </xf>
    <xf numFmtId="10" fontId="15" fillId="0" borderId="0" xfId="1" applyNumberFormat="1" applyFont="1" applyFill="1" applyBorder="1" applyAlignment="1">
      <alignment horizontal="center" vertical="center" wrapText="1"/>
    </xf>
    <xf numFmtId="164" fontId="33" fillId="0" borderId="0" xfId="0" applyNumberFormat="1" applyFont="1" applyFill="1" applyBorder="1" applyAlignment="1" applyProtection="1">
      <alignment horizontal="justify" vertical="center" wrapText="1"/>
    </xf>
    <xf numFmtId="3" fontId="24" fillId="0" borderId="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justify" vertical="center" wrapText="1"/>
    </xf>
    <xf numFmtId="0" fontId="4" fillId="0" borderId="0" xfId="0" applyFont="1" applyFill="1" applyBorder="1" applyAlignment="1" applyProtection="1">
      <alignment vertical="center"/>
      <protection locked="0"/>
    </xf>
    <xf numFmtId="164" fontId="24" fillId="0" borderId="0" xfId="0" applyNumberFormat="1" applyFont="1" applyFill="1" applyBorder="1" applyAlignment="1" applyProtection="1">
      <alignment horizontal="center" vertical="center" wrapText="1"/>
    </xf>
    <xf numFmtId="164" fontId="24" fillId="0" borderId="0" xfId="0" applyNumberFormat="1" applyFont="1" applyFill="1" applyBorder="1" applyAlignment="1" applyProtection="1">
      <alignment horizontal="justify" vertical="center" wrapText="1"/>
    </xf>
    <xf numFmtId="0" fontId="25" fillId="0" borderId="0" xfId="0" applyFont="1" applyFill="1" applyBorder="1" applyAlignment="1" applyProtection="1">
      <alignment vertical="center"/>
      <protection locked="0"/>
    </xf>
    <xf numFmtId="164" fontId="13" fillId="0" borderId="0" xfId="0" applyNumberFormat="1" applyFont="1" applyFill="1" applyBorder="1" applyAlignment="1" applyProtection="1">
      <alignment horizontal="center" vertical="center" wrapText="1"/>
    </xf>
    <xf numFmtId="10" fontId="18" fillId="0" borderId="0" xfId="1" applyNumberFormat="1" applyFont="1" applyFill="1" applyBorder="1" applyAlignment="1">
      <alignment horizontal="center" vertical="center" wrapText="1"/>
    </xf>
    <xf numFmtId="0" fontId="29" fillId="0" borderId="0" xfId="0" applyFont="1" applyFill="1" applyBorder="1" applyAlignment="1" applyProtection="1">
      <alignment horizontal="justify" vertical="center" wrapText="1"/>
      <protection locked="0"/>
    </xf>
    <xf numFmtId="10" fontId="29" fillId="0" borderId="24" xfId="1" applyNumberFormat="1"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vertical="center" wrapText="1"/>
      <protection locked="0"/>
    </xf>
    <xf numFmtId="3" fontId="34" fillId="23" borderId="53" xfId="0" applyNumberFormat="1" applyFont="1" applyFill="1" applyBorder="1" applyAlignment="1" applyProtection="1">
      <alignment vertical="center" wrapText="1"/>
      <protection locked="0"/>
    </xf>
    <xf numFmtId="3" fontId="35" fillId="0" borderId="24" xfId="0" applyNumberFormat="1" applyFont="1" applyFill="1" applyBorder="1" applyAlignment="1" applyProtection="1">
      <alignment vertical="center" wrapText="1"/>
      <protection locked="0"/>
    </xf>
    <xf numFmtId="0" fontId="2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10" fontId="23" fillId="0" borderId="0" xfId="0" applyNumberFormat="1" applyFont="1" applyFill="1" applyBorder="1" applyAlignment="1" applyProtection="1">
      <alignment horizontal="center" vertical="center" wrapText="1"/>
    </xf>
    <xf numFmtId="10" fontId="37" fillId="0" borderId="0" xfId="1" applyNumberFormat="1" applyFont="1" applyFill="1" applyBorder="1" applyAlignment="1">
      <alignment horizontal="center" vertical="center" wrapText="1"/>
    </xf>
    <xf numFmtId="164" fontId="38" fillId="0" borderId="0" xfId="0" applyNumberFormat="1" applyFont="1" applyFill="1" applyBorder="1" applyAlignment="1" applyProtection="1">
      <alignment horizontal="justify" vertical="center" wrapText="1"/>
    </xf>
    <xf numFmtId="164" fontId="10" fillId="0" borderId="0" xfId="0" applyNumberFormat="1" applyFont="1" applyFill="1" applyBorder="1" applyAlignment="1" applyProtection="1">
      <alignment horizontal="justify" vertical="center" wrapText="1"/>
    </xf>
    <xf numFmtId="164" fontId="23" fillId="0" borderId="0" xfId="0" applyNumberFormat="1" applyFont="1" applyFill="1" applyBorder="1" applyAlignment="1" applyProtection="1">
      <alignment horizontal="center" vertical="center" wrapText="1"/>
    </xf>
    <xf numFmtId="164" fontId="23" fillId="0" borderId="0" xfId="0" applyNumberFormat="1" applyFont="1" applyFill="1" applyBorder="1" applyAlignment="1" applyProtection="1">
      <alignment horizontal="justify" vertical="center" wrapText="1"/>
    </xf>
    <xf numFmtId="164" fontId="39" fillId="0" borderId="0" xfId="0" applyNumberFormat="1" applyFont="1" applyFill="1" applyBorder="1" applyAlignment="1" applyProtection="1">
      <alignment horizontal="center" vertical="center" wrapText="1"/>
    </xf>
    <xf numFmtId="10" fontId="40" fillId="0" borderId="0" xfId="1" applyNumberFormat="1" applyFont="1" applyFill="1" applyBorder="1" applyAlignment="1">
      <alignment horizontal="center" vertical="center" wrapText="1"/>
    </xf>
    <xf numFmtId="10" fontId="29" fillId="0" borderId="0" xfId="1" applyNumberFormat="1" applyFont="1" applyFill="1" applyBorder="1" applyAlignment="1" applyProtection="1">
      <alignment horizontal="center" vertical="center" wrapText="1"/>
      <protection locked="0"/>
    </xf>
    <xf numFmtId="3" fontId="23" fillId="11" borderId="47" xfId="0" applyNumberFormat="1" applyFont="1" applyFill="1" applyBorder="1" applyAlignment="1" applyProtection="1">
      <alignment horizontal="center" vertical="center" wrapText="1"/>
      <protection locked="0"/>
    </xf>
    <xf numFmtId="3" fontId="23" fillId="11" borderId="48" xfId="0" applyNumberFormat="1" applyFont="1" applyFill="1" applyBorder="1" applyAlignment="1" applyProtection="1">
      <alignment horizontal="center" vertical="center" wrapText="1"/>
      <protection locked="0"/>
    </xf>
    <xf numFmtId="3" fontId="23" fillId="11" borderId="47" xfId="0" applyNumberFormat="1" applyFont="1" applyFill="1" applyBorder="1" applyAlignment="1" applyProtection="1">
      <alignment horizontal="justify" vertical="center" wrapText="1"/>
      <protection locked="0"/>
    </xf>
    <xf numFmtId="3" fontId="23" fillId="11" borderId="48" xfId="0" applyNumberFormat="1" applyFont="1" applyFill="1" applyBorder="1" applyAlignment="1" applyProtection="1">
      <alignment horizontal="justify" vertical="center" wrapText="1"/>
      <protection locked="0"/>
    </xf>
    <xf numFmtId="3" fontId="24" fillId="11" borderId="47" xfId="0" applyNumberFormat="1" applyFont="1" applyFill="1" applyBorder="1" applyAlignment="1" applyProtection="1">
      <alignment horizontal="justify" vertical="center" wrapText="1"/>
      <protection locked="0"/>
    </xf>
    <xf numFmtId="3" fontId="24" fillId="11" borderId="48" xfId="0" applyNumberFormat="1" applyFont="1" applyFill="1" applyBorder="1" applyAlignment="1" applyProtection="1">
      <alignment horizontal="justify" vertical="center" wrapText="1"/>
      <protection locked="0"/>
    </xf>
    <xf numFmtId="0" fontId="28" fillId="0" borderId="24" xfId="0" applyFont="1" applyFill="1" applyBorder="1" applyAlignment="1" applyProtection="1">
      <alignment horizontal="justify" vertical="center" wrapText="1"/>
      <protection locked="0"/>
    </xf>
    <xf numFmtId="0" fontId="24" fillId="6" borderId="8" xfId="0" applyFont="1" applyFill="1" applyBorder="1" applyAlignment="1" applyProtection="1">
      <alignment horizontal="center" vertical="center" wrapText="1" shrinkToFit="1"/>
      <protection locked="0"/>
    </xf>
    <xf numFmtId="0" fontId="10" fillId="2" borderId="8"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justify" vertical="center" wrapText="1"/>
      <protection locked="0"/>
    </xf>
    <xf numFmtId="0" fontId="21" fillId="0" borderId="6" xfId="0" applyFont="1" applyFill="1" applyBorder="1" applyAlignment="1" applyProtection="1">
      <alignment horizontal="justify" vertical="center" wrapText="1"/>
      <protection locked="0"/>
    </xf>
    <xf numFmtId="0" fontId="15" fillId="7" borderId="0" xfId="0" applyFont="1" applyFill="1" applyAlignment="1" applyProtection="1">
      <alignment horizontal="left" vertical="center"/>
      <protection locked="0"/>
    </xf>
    <xf numFmtId="0" fontId="19" fillId="9" borderId="10" xfId="0" applyFont="1" applyFill="1" applyBorder="1" applyAlignment="1" applyProtection="1">
      <alignment horizontal="center" vertical="center"/>
      <protection locked="0"/>
    </xf>
    <xf numFmtId="0" fontId="21" fillId="0" borderId="19" xfId="0" applyFont="1" applyFill="1" applyBorder="1" applyAlignment="1" applyProtection="1">
      <alignment horizontal="justify" vertical="center" wrapText="1"/>
      <protection locked="0"/>
    </xf>
    <xf numFmtId="3" fontId="44" fillId="16" borderId="39" xfId="0" applyNumberFormat="1" applyFont="1" applyFill="1" applyBorder="1" applyAlignment="1" applyProtection="1">
      <alignment horizontal="center" vertical="center" wrapText="1"/>
      <protection locked="0"/>
    </xf>
    <xf numFmtId="3" fontId="44" fillId="26" borderId="39" xfId="0" applyNumberFormat="1" applyFont="1" applyFill="1" applyBorder="1" applyAlignment="1" applyProtection="1">
      <alignment horizontal="center" vertical="center" wrapText="1"/>
      <protection locked="0"/>
    </xf>
    <xf numFmtId="0" fontId="44" fillId="2" borderId="33" xfId="0" applyFont="1" applyFill="1" applyBorder="1" applyAlignment="1" applyProtection="1">
      <alignment vertical="center" wrapText="1"/>
      <protection locked="0"/>
    </xf>
    <xf numFmtId="0" fontId="44" fillId="2" borderId="10" xfId="0" applyFont="1" applyFill="1" applyBorder="1" applyAlignment="1" applyProtection="1">
      <alignment vertical="center" wrapText="1"/>
      <protection locked="0"/>
    </xf>
    <xf numFmtId="3" fontId="44" fillId="16" borderId="40" xfId="0" applyNumberFormat="1" applyFont="1" applyFill="1" applyBorder="1" applyAlignment="1" applyProtection="1">
      <alignment horizontal="center" vertical="center" wrapText="1"/>
      <protection locked="0"/>
    </xf>
    <xf numFmtId="3" fontId="44" fillId="26" borderId="40" xfId="0" applyNumberFormat="1" applyFont="1" applyFill="1" applyBorder="1" applyAlignment="1" applyProtection="1">
      <alignment horizontal="center" vertical="center" wrapText="1"/>
      <protection locked="0"/>
    </xf>
    <xf numFmtId="0" fontId="44" fillId="2" borderId="34" xfId="0" applyFont="1" applyFill="1" applyBorder="1" applyAlignment="1" applyProtection="1">
      <alignment vertical="center" wrapText="1"/>
      <protection locked="0"/>
    </xf>
    <xf numFmtId="0" fontId="44" fillId="2" borderId="1" xfId="0" applyFont="1" applyFill="1" applyBorder="1" applyAlignment="1" applyProtection="1">
      <alignment vertical="center" wrapText="1"/>
      <protection locked="0"/>
    </xf>
    <xf numFmtId="3" fontId="44" fillId="16" borderId="16" xfId="0" applyNumberFormat="1" applyFont="1" applyFill="1" applyBorder="1" applyAlignment="1" applyProtection="1">
      <alignment horizontal="center" vertical="center" wrapText="1"/>
      <protection locked="0"/>
    </xf>
    <xf numFmtId="3" fontId="44" fillId="16" borderId="2" xfId="0" applyNumberFormat="1" applyFont="1" applyFill="1" applyBorder="1" applyAlignment="1" applyProtection="1">
      <alignment horizontal="center" vertical="center" wrapText="1"/>
      <protection locked="0"/>
    </xf>
    <xf numFmtId="3" fontId="44" fillId="7" borderId="2" xfId="0" applyNumberFormat="1" applyFont="1" applyFill="1" applyBorder="1" applyAlignment="1" applyProtection="1">
      <alignment horizontal="center" vertical="center" wrapText="1"/>
      <protection locked="0"/>
    </xf>
    <xf numFmtId="3" fontId="44" fillId="11" borderId="16" xfId="0" applyNumberFormat="1" applyFont="1" applyFill="1" applyBorder="1" applyAlignment="1" applyProtection="1">
      <alignment horizontal="center" vertical="center" wrapText="1"/>
      <protection locked="0"/>
    </xf>
    <xf numFmtId="3" fontId="44" fillId="11" borderId="2" xfId="0" applyNumberFormat="1" applyFont="1" applyFill="1" applyBorder="1" applyAlignment="1" applyProtection="1">
      <alignment horizontal="center" vertical="center" wrapText="1"/>
      <protection locked="0"/>
    </xf>
    <xf numFmtId="3" fontId="44" fillId="11" borderId="39" xfId="0" applyNumberFormat="1" applyFont="1" applyFill="1" applyBorder="1" applyAlignment="1" applyProtection="1">
      <alignment horizontal="center" vertical="center" wrapText="1"/>
      <protection locked="0"/>
    </xf>
    <xf numFmtId="3" fontId="44" fillId="10" borderId="2" xfId="0" applyNumberFormat="1" applyFont="1" applyFill="1" applyBorder="1" applyAlignment="1" applyProtection="1">
      <alignment horizontal="center" vertical="center" wrapText="1"/>
      <protection locked="0"/>
    </xf>
    <xf numFmtId="3" fontId="44" fillId="10" borderId="39" xfId="0" applyNumberFormat="1" applyFont="1" applyFill="1" applyBorder="1" applyAlignment="1" applyProtection="1">
      <alignment horizontal="center" vertical="center" wrapText="1"/>
      <protection locked="0"/>
    </xf>
    <xf numFmtId="3" fontId="44" fillId="10" borderId="16" xfId="0" applyNumberFormat="1" applyFont="1" applyFill="1" applyBorder="1" applyAlignment="1" applyProtection="1">
      <alignment horizontal="center" vertical="center" wrapText="1"/>
      <protection locked="0"/>
    </xf>
    <xf numFmtId="3" fontId="44" fillId="15" borderId="3" xfId="0" applyNumberFormat="1" applyFont="1" applyFill="1" applyBorder="1" applyAlignment="1" applyProtection="1">
      <alignment horizontal="center" vertical="center" wrapText="1"/>
      <protection locked="0"/>
    </xf>
    <xf numFmtId="3" fontId="44" fillId="16" borderId="17" xfId="0" applyNumberFormat="1" applyFont="1" applyFill="1" applyBorder="1" applyAlignment="1" applyProtection="1">
      <alignment horizontal="center" vertical="center" wrapText="1"/>
      <protection locked="0"/>
    </xf>
    <xf numFmtId="3" fontId="44" fillId="16" borderId="5" xfId="0" applyNumberFormat="1" applyFont="1" applyFill="1" applyBorder="1" applyAlignment="1" applyProtection="1">
      <alignment horizontal="center" vertical="center" wrapText="1"/>
      <protection locked="0"/>
    </xf>
    <xf numFmtId="3" fontId="44" fillId="7" borderId="5" xfId="0" applyNumberFormat="1" applyFont="1" applyFill="1" applyBorder="1" applyAlignment="1" applyProtection="1">
      <alignment horizontal="center" vertical="center" wrapText="1"/>
      <protection locked="0"/>
    </xf>
    <xf numFmtId="3" fontId="44" fillId="11" borderId="17" xfId="0" applyNumberFormat="1" applyFont="1" applyFill="1" applyBorder="1" applyAlignment="1" applyProtection="1">
      <alignment horizontal="center" vertical="center" wrapText="1"/>
      <protection locked="0"/>
    </xf>
    <xf numFmtId="3" fontId="44" fillId="11" borderId="5" xfId="0" applyNumberFormat="1" applyFont="1" applyFill="1" applyBorder="1" applyAlignment="1" applyProtection="1">
      <alignment horizontal="center" vertical="center" wrapText="1"/>
      <protection locked="0"/>
    </xf>
    <xf numFmtId="3" fontId="44" fillId="11" borderId="40" xfId="0" applyNumberFormat="1" applyFont="1" applyFill="1" applyBorder="1" applyAlignment="1" applyProtection="1">
      <alignment horizontal="center" vertical="center" wrapText="1"/>
      <protection locked="0"/>
    </xf>
    <xf numFmtId="3" fontId="44" fillId="10" borderId="5" xfId="0" applyNumberFormat="1" applyFont="1" applyFill="1" applyBorder="1" applyAlignment="1" applyProtection="1">
      <alignment horizontal="center" vertical="center" wrapText="1"/>
      <protection locked="0"/>
    </xf>
    <xf numFmtId="3" fontId="44" fillId="10" borderId="40" xfId="0" applyNumberFormat="1" applyFont="1" applyFill="1" applyBorder="1" applyAlignment="1" applyProtection="1">
      <alignment horizontal="center" vertical="center" wrapText="1"/>
      <protection locked="0"/>
    </xf>
    <xf numFmtId="3" fontId="44" fillId="10" borderId="17" xfId="0" applyNumberFormat="1" applyFont="1" applyFill="1" applyBorder="1" applyAlignment="1" applyProtection="1">
      <alignment horizontal="center" vertical="center" wrapText="1"/>
      <protection locked="0"/>
    </xf>
    <xf numFmtId="3" fontId="44" fillId="15" borderId="5" xfId="0" applyNumberFormat="1" applyFont="1" applyFill="1" applyBorder="1" applyAlignment="1" applyProtection="1">
      <alignment horizontal="center" vertical="center" wrapText="1"/>
      <protection locked="0"/>
    </xf>
    <xf numFmtId="3" fontId="43" fillId="16" borderId="17" xfId="0" applyNumberFormat="1" applyFont="1" applyFill="1" applyBorder="1" applyAlignment="1" applyProtection="1">
      <alignment horizontal="center" vertical="center" wrapText="1"/>
      <protection locked="0"/>
    </xf>
    <xf numFmtId="3" fontId="44" fillId="0" borderId="16" xfId="0" applyNumberFormat="1" applyFont="1" applyFill="1" applyBorder="1" applyAlignment="1" applyProtection="1">
      <alignment horizontal="center" vertical="center" wrapText="1"/>
      <protection locked="0"/>
    </xf>
    <xf numFmtId="3" fontId="44" fillId="0" borderId="17" xfId="0" applyNumberFormat="1" applyFont="1" applyFill="1" applyBorder="1" applyAlignment="1" applyProtection="1">
      <alignment horizontal="center" vertical="center" wrapText="1"/>
      <protection locked="0"/>
    </xf>
    <xf numFmtId="0" fontId="41" fillId="27" borderId="12" xfId="0" applyFont="1" applyFill="1" applyBorder="1" applyAlignment="1" applyProtection="1">
      <alignment horizontal="center" vertical="center" wrapText="1"/>
      <protection locked="0"/>
    </xf>
    <xf numFmtId="0" fontId="24" fillId="27" borderId="12" xfId="0" applyFont="1" applyFill="1" applyBorder="1" applyAlignment="1" applyProtection="1">
      <alignment horizontal="center" vertical="center" wrapText="1"/>
      <protection locked="0"/>
    </xf>
    <xf numFmtId="3" fontId="41" fillId="27" borderId="12" xfId="0" applyNumberFormat="1" applyFont="1" applyFill="1" applyBorder="1" applyAlignment="1" applyProtection="1">
      <alignment horizontal="center" vertical="center" wrapText="1"/>
      <protection locked="0"/>
    </xf>
    <xf numFmtId="3" fontId="24" fillId="27" borderId="12" xfId="0" applyNumberFormat="1" applyFont="1" applyFill="1" applyBorder="1" applyAlignment="1" applyProtection="1">
      <alignment horizontal="center" vertical="center" wrapText="1"/>
      <protection locked="0"/>
    </xf>
    <xf numFmtId="3" fontId="41" fillId="27" borderId="47" xfId="0" applyNumberFormat="1" applyFont="1" applyFill="1" applyBorder="1" applyAlignment="1" applyProtection="1">
      <alignment horizontal="center" vertical="center" wrapText="1"/>
      <protection locked="0"/>
    </xf>
    <xf numFmtId="3" fontId="24" fillId="27" borderId="47" xfId="0" applyNumberFormat="1" applyFont="1" applyFill="1" applyBorder="1" applyAlignment="1" applyProtection="1">
      <alignment horizontal="center" vertical="center" wrapText="1"/>
      <protection locked="0"/>
    </xf>
    <xf numFmtId="3" fontId="41" fillId="27" borderId="48" xfId="0" applyNumberFormat="1" applyFont="1" applyFill="1" applyBorder="1" applyAlignment="1" applyProtection="1">
      <alignment horizontal="center" vertical="center" wrapText="1"/>
      <protection locked="0"/>
    </xf>
    <xf numFmtId="3" fontId="24" fillId="27" borderId="48" xfId="0" applyNumberFormat="1" applyFont="1" applyFill="1" applyBorder="1" applyAlignment="1" applyProtection="1">
      <alignment horizontal="center" vertical="center" wrapText="1"/>
      <protection locked="0"/>
    </xf>
    <xf numFmtId="3" fontId="41" fillId="27" borderId="8" xfId="0" applyNumberFormat="1" applyFont="1" applyFill="1" applyBorder="1" applyAlignment="1" applyProtection="1">
      <alignment horizontal="center" vertical="center" wrapText="1"/>
      <protection locked="0"/>
    </xf>
    <xf numFmtId="3" fontId="24" fillId="27" borderId="8" xfId="0" applyNumberFormat="1" applyFont="1" applyFill="1" applyBorder="1" applyAlignment="1" applyProtection="1">
      <alignment horizontal="center" vertical="center" wrapText="1"/>
      <protection locked="0"/>
    </xf>
    <xf numFmtId="3" fontId="41" fillId="27" borderId="43" xfId="0" applyNumberFormat="1" applyFont="1" applyFill="1" applyBorder="1" applyAlignment="1" applyProtection="1">
      <alignment horizontal="center" vertical="center" wrapText="1"/>
      <protection locked="0"/>
    </xf>
    <xf numFmtId="3" fontId="48" fillId="17" borderId="46" xfId="0" applyNumberFormat="1" applyFont="1" applyFill="1" applyBorder="1" applyAlignment="1" applyProtection="1">
      <alignment horizontal="center" vertical="center" wrapText="1"/>
      <protection locked="0"/>
    </xf>
    <xf numFmtId="0" fontId="31" fillId="5" borderId="31" xfId="0" applyFont="1" applyFill="1" applyBorder="1" applyAlignment="1" applyProtection="1">
      <alignment horizontal="center" vertical="center" wrapText="1"/>
      <protection locked="0"/>
    </xf>
    <xf numFmtId="0" fontId="41" fillId="27" borderId="8" xfId="0" applyFont="1" applyFill="1" applyBorder="1" applyAlignment="1" applyProtection="1">
      <alignment horizontal="center" vertical="center" wrapText="1"/>
      <protection locked="0"/>
    </xf>
    <xf numFmtId="0" fontId="13" fillId="27" borderId="8" xfId="0" applyFont="1" applyFill="1" applyBorder="1" applyAlignment="1" applyProtection="1">
      <alignment horizontal="center" vertical="center" wrapText="1"/>
      <protection locked="0"/>
    </xf>
    <xf numFmtId="0" fontId="13" fillId="27" borderId="12" xfId="0" applyFont="1" applyFill="1" applyBorder="1" applyAlignment="1" applyProtection="1">
      <alignment horizontal="center" vertical="center" wrapText="1"/>
      <protection locked="0"/>
    </xf>
    <xf numFmtId="3" fontId="45" fillId="28" borderId="3" xfId="0" applyNumberFormat="1" applyFont="1" applyFill="1" applyBorder="1" applyAlignment="1" applyProtection="1">
      <alignment horizontal="center" vertical="center" wrapText="1"/>
      <protection locked="0"/>
    </xf>
    <xf numFmtId="3" fontId="45" fillId="28" borderId="5" xfId="0" applyNumberFormat="1" applyFont="1" applyFill="1" applyBorder="1" applyAlignment="1" applyProtection="1">
      <alignment horizontal="center" vertical="center" wrapText="1"/>
      <protection locked="0"/>
    </xf>
    <xf numFmtId="3" fontId="24" fillId="17" borderId="8" xfId="0" applyNumberFormat="1" applyFont="1" applyFill="1" applyBorder="1" applyAlignment="1" applyProtection="1">
      <alignment horizontal="justify" vertical="center" wrapText="1"/>
      <protection locked="0"/>
    </xf>
    <xf numFmtId="3" fontId="24" fillId="17" borderId="12" xfId="0" applyNumberFormat="1" applyFont="1" applyFill="1" applyBorder="1" applyAlignment="1" applyProtection="1">
      <alignment horizontal="justify" vertical="center" wrapText="1"/>
      <protection locked="0"/>
    </xf>
    <xf numFmtId="3" fontId="47" fillId="17" borderId="8" xfId="0" applyNumberFormat="1" applyFont="1" applyFill="1" applyBorder="1" applyAlignment="1" applyProtection="1">
      <alignment horizontal="justify" vertical="center" wrapText="1"/>
      <protection locked="0"/>
    </xf>
    <xf numFmtId="3" fontId="47" fillId="17" borderId="12" xfId="0" applyNumberFormat="1" applyFont="1" applyFill="1" applyBorder="1" applyAlignment="1" applyProtection="1">
      <alignment horizontal="justify" vertical="center" wrapText="1"/>
      <protection locked="0"/>
    </xf>
    <xf numFmtId="0" fontId="16" fillId="0" borderId="8"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7" fillId="4" borderId="15"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justify" vertical="center" wrapText="1"/>
      <protection locked="0"/>
    </xf>
    <xf numFmtId="0" fontId="21" fillId="0" borderId="17" xfId="0" applyFont="1" applyFill="1" applyBorder="1" applyAlignment="1" applyProtection="1">
      <alignment horizontal="justify" vertical="center" wrapText="1"/>
      <protection locked="0"/>
    </xf>
    <xf numFmtId="0" fontId="21" fillId="0" borderId="3" xfId="0" applyFont="1" applyFill="1" applyBorder="1" applyAlignment="1" applyProtection="1">
      <alignment horizontal="justify" vertical="center" wrapText="1"/>
      <protection locked="0"/>
    </xf>
    <xf numFmtId="0" fontId="21" fillId="0" borderId="6" xfId="0" applyFont="1" applyFill="1" applyBorder="1" applyAlignment="1" applyProtection="1">
      <alignment horizontal="justify" vertical="center" wrapText="1"/>
      <protection locked="0"/>
    </xf>
    <xf numFmtId="10" fontId="21" fillId="0" borderId="38" xfId="1" applyNumberFormat="1" applyFont="1" applyFill="1" applyBorder="1" applyAlignment="1" applyProtection="1">
      <alignment horizontal="center" vertical="center" wrapText="1"/>
      <protection locked="0"/>
    </xf>
    <xf numFmtId="10" fontId="21" fillId="0" borderId="18" xfId="1" applyNumberFormat="1" applyFont="1" applyFill="1" applyBorder="1" applyAlignment="1" applyProtection="1">
      <alignment horizontal="center" vertical="center" wrapText="1"/>
      <protection locked="0"/>
    </xf>
    <xf numFmtId="3" fontId="44" fillId="11" borderId="35" xfId="0" applyNumberFormat="1" applyFont="1" applyFill="1" applyBorder="1" applyAlignment="1" applyProtection="1">
      <alignment horizontal="center" vertical="center" wrapText="1"/>
      <protection locked="0"/>
    </xf>
    <xf numFmtId="3" fontId="44" fillId="11" borderId="32" xfId="0" applyNumberFormat="1" applyFont="1" applyFill="1" applyBorder="1" applyAlignment="1" applyProtection="1">
      <alignment horizontal="center" vertical="center" wrapText="1"/>
      <protection locked="0"/>
    </xf>
    <xf numFmtId="3" fontId="44" fillId="11" borderId="36" xfId="0" applyNumberFormat="1" applyFont="1" applyFill="1" applyBorder="1" applyAlignment="1" applyProtection="1">
      <alignment horizontal="center" vertical="center" wrapText="1"/>
      <protection locked="0"/>
    </xf>
    <xf numFmtId="3" fontId="44" fillId="0" borderId="18" xfId="0" applyNumberFormat="1" applyFont="1" applyFill="1" applyBorder="1" applyAlignment="1" applyProtection="1">
      <alignment horizontal="center" vertical="center" wrapText="1"/>
      <protection locked="0"/>
    </xf>
    <xf numFmtId="3" fontId="44" fillId="0" borderId="44" xfId="0" applyNumberFormat="1" applyFont="1" applyFill="1" applyBorder="1" applyAlignment="1" applyProtection="1">
      <alignment horizontal="center" vertical="center" wrapText="1"/>
      <protection locked="0"/>
    </xf>
    <xf numFmtId="3" fontId="44" fillId="0" borderId="40" xfId="0" applyNumberFormat="1" applyFont="1" applyFill="1" applyBorder="1" applyAlignment="1" applyProtection="1">
      <alignment horizontal="center" vertical="center" wrapText="1"/>
      <protection locked="0"/>
    </xf>
    <xf numFmtId="3" fontId="44" fillId="0" borderId="25" xfId="0" applyNumberFormat="1" applyFont="1" applyFill="1" applyBorder="1" applyAlignment="1" applyProtection="1">
      <alignment horizontal="center" vertical="center" wrapText="1"/>
      <protection locked="0"/>
    </xf>
    <xf numFmtId="3" fontId="44" fillId="0" borderId="10" xfId="0" applyNumberFormat="1" applyFont="1" applyFill="1" applyBorder="1" applyAlignment="1" applyProtection="1">
      <alignment horizontal="center" vertical="center" wrapText="1"/>
      <protection locked="0"/>
    </xf>
    <xf numFmtId="3" fontId="44" fillId="0" borderId="27" xfId="0" applyNumberFormat="1" applyFont="1" applyFill="1" applyBorder="1" applyAlignment="1" applyProtection="1">
      <alignment horizontal="center" vertical="center" wrapText="1"/>
      <protection locked="0"/>
    </xf>
    <xf numFmtId="3" fontId="44" fillId="10" borderId="33" xfId="0" applyNumberFormat="1" applyFont="1" applyFill="1" applyBorder="1" applyAlignment="1" applyProtection="1">
      <alignment horizontal="justify" vertical="center" wrapText="1"/>
      <protection locked="0"/>
    </xf>
    <xf numFmtId="3" fontId="44" fillId="10" borderId="10" xfId="0" applyNumberFormat="1" applyFont="1" applyFill="1" applyBorder="1" applyAlignment="1" applyProtection="1">
      <alignment horizontal="justify" vertical="center" wrapText="1"/>
      <protection locked="0"/>
    </xf>
    <xf numFmtId="3" fontId="44" fillId="10" borderId="27" xfId="0" applyNumberFormat="1" applyFont="1" applyFill="1" applyBorder="1" applyAlignment="1" applyProtection="1">
      <alignment horizontal="justify" vertical="center" wrapText="1"/>
      <protection locked="0"/>
    </xf>
    <xf numFmtId="3" fontId="44" fillId="10" borderId="34" xfId="0" applyNumberFormat="1" applyFont="1" applyFill="1" applyBorder="1" applyAlignment="1" applyProtection="1">
      <alignment horizontal="justify" vertical="center" wrapText="1"/>
      <protection locked="0"/>
    </xf>
    <xf numFmtId="3" fontId="44" fillId="10" borderId="1" xfId="0" applyNumberFormat="1" applyFont="1" applyFill="1" applyBorder="1" applyAlignment="1" applyProtection="1">
      <alignment horizontal="justify" vertical="center" wrapText="1"/>
      <protection locked="0"/>
    </xf>
    <xf numFmtId="3" fontId="44" fillId="10" borderId="28" xfId="0" applyNumberFormat="1" applyFont="1" applyFill="1" applyBorder="1" applyAlignment="1" applyProtection="1">
      <alignment horizontal="justify" vertical="center" wrapText="1"/>
      <protection locked="0"/>
    </xf>
    <xf numFmtId="3" fontId="44" fillId="10" borderId="25" xfId="0" applyNumberFormat="1" applyFont="1" applyFill="1" applyBorder="1" applyAlignment="1" applyProtection="1">
      <alignment horizontal="center" vertical="center" wrapText="1"/>
      <protection locked="0"/>
    </xf>
    <xf numFmtId="3" fontId="44" fillId="10" borderId="10" xfId="0" applyNumberFormat="1" applyFont="1" applyFill="1" applyBorder="1" applyAlignment="1" applyProtection="1">
      <alignment horizontal="center" vertical="center" wrapText="1"/>
      <protection locked="0"/>
    </xf>
    <xf numFmtId="3" fontId="44" fillId="10" borderId="27" xfId="0" applyNumberFormat="1" applyFont="1" applyFill="1" applyBorder="1" applyAlignment="1" applyProtection="1">
      <alignment horizontal="center" vertical="center" wrapText="1"/>
      <protection locked="0"/>
    </xf>
    <xf numFmtId="3" fontId="44" fillId="10" borderId="26" xfId="0" applyNumberFormat="1" applyFont="1" applyFill="1" applyBorder="1" applyAlignment="1" applyProtection="1">
      <alignment horizontal="center" vertical="center" wrapText="1"/>
      <protection locked="0"/>
    </xf>
    <xf numFmtId="3" fontId="44" fillId="10" borderId="1" xfId="0" applyNumberFormat="1" applyFont="1" applyFill="1" applyBorder="1" applyAlignment="1" applyProtection="1">
      <alignment horizontal="center" vertical="center" wrapText="1"/>
      <protection locked="0"/>
    </xf>
    <xf numFmtId="3" fontId="44" fillId="10" borderId="28" xfId="0" applyNumberFormat="1"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wrapText="1"/>
      <protection locked="0"/>
    </xf>
    <xf numFmtId="0" fontId="19" fillId="4" borderId="27" xfId="0" applyFont="1" applyFill="1" applyBorder="1" applyAlignment="1" applyProtection="1">
      <alignment horizontal="center" vertical="center" wrapText="1"/>
      <protection locked="0"/>
    </xf>
    <xf numFmtId="0" fontId="19" fillId="4" borderId="41" xfId="0" applyFont="1" applyFill="1" applyBorder="1" applyAlignment="1" applyProtection="1">
      <alignment horizontal="center" vertical="center" wrapText="1"/>
      <protection locked="0"/>
    </xf>
    <xf numFmtId="0" fontId="19" fillId="4" borderId="28" xfId="0" applyFont="1" applyFill="1" applyBorder="1" applyAlignment="1" applyProtection="1">
      <alignment horizontal="center" vertical="center" wrapText="1"/>
      <protection locked="0"/>
    </xf>
    <xf numFmtId="0" fontId="15" fillId="7" borderId="0" xfId="0" applyFont="1" applyFill="1" applyAlignment="1" applyProtection="1">
      <alignment horizontal="left" vertical="center"/>
      <protection locked="0"/>
    </xf>
    <xf numFmtId="0" fontId="31" fillId="11" borderId="0" xfId="0" applyFont="1" applyFill="1" applyBorder="1" applyAlignment="1" applyProtection="1">
      <alignment horizontal="left" vertical="center"/>
      <protection locked="0"/>
    </xf>
    <xf numFmtId="0" fontId="31" fillId="11" borderId="0" xfId="0" applyFont="1" applyFill="1" applyBorder="1" applyAlignment="1" applyProtection="1">
      <alignment horizontal="center" vertical="center"/>
      <protection locked="0"/>
    </xf>
    <xf numFmtId="0" fontId="20" fillId="24" borderId="27" xfId="0" applyFont="1" applyFill="1" applyBorder="1" applyAlignment="1" applyProtection="1">
      <alignment horizontal="center" vertical="center" wrapText="1"/>
      <protection locked="0"/>
    </xf>
    <xf numFmtId="0" fontId="20" fillId="24" borderId="41" xfId="0" applyFont="1" applyFill="1" applyBorder="1" applyAlignment="1" applyProtection="1">
      <alignment horizontal="center" vertical="center" wrapText="1"/>
      <protection locked="0"/>
    </xf>
    <xf numFmtId="0" fontId="20" fillId="24" borderId="28" xfId="0" applyFont="1" applyFill="1" applyBorder="1" applyAlignment="1" applyProtection="1">
      <alignment horizontal="center" vertical="center" wrapText="1"/>
      <protection locked="0"/>
    </xf>
    <xf numFmtId="0" fontId="19" fillId="9" borderId="33" xfId="0" applyFont="1" applyFill="1" applyBorder="1" applyAlignment="1" applyProtection="1">
      <alignment horizontal="center" vertical="center"/>
      <protection locked="0"/>
    </xf>
    <xf numFmtId="0" fontId="19" fillId="9" borderId="10" xfId="0" applyFont="1" applyFill="1" applyBorder="1" applyAlignment="1" applyProtection="1">
      <alignment horizontal="center" vertical="center"/>
      <protection locked="0"/>
    </xf>
    <xf numFmtId="0" fontId="19" fillId="9" borderId="27" xfId="0" applyFont="1" applyFill="1" applyBorder="1" applyAlignment="1" applyProtection="1">
      <alignment horizontal="center" vertical="center"/>
      <protection locked="0"/>
    </xf>
    <xf numFmtId="0" fontId="20" fillId="8" borderId="33"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protection locked="0"/>
    </xf>
    <xf numFmtId="0" fontId="20" fillId="8" borderId="27" xfId="0" applyFont="1" applyFill="1" applyBorder="1" applyAlignment="1" applyProtection="1">
      <alignment horizontal="center" vertical="center"/>
      <protection locked="0"/>
    </xf>
    <xf numFmtId="10" fontId="19" fillId="7" borderId="33" xfId="0" applyNumberFormat="1" applyFont="1" applyFill="1" applyBorder="1" applyAlignment="1">
      <alignment horizontal="center" vertical="center"/>
    </xf>
    <xf numFmtId="10" fontId="19" fillId="7" borderId="34" xfId="0" applyNumberFormat="1" applyFont="1" applyFill="1" applyBorder="1" applyAlignment="1">
      <alignment horizontal="center" vertical="center"/>
    </xf>
    <xf numFmtId="10" fontId="19" fillId="7" borderId="8"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0" fontId="20" fillId="5" borderId="8"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15" fillId="9" borderId="35" xfId="0" applyFont="1" applyFill="1" applyBorder="1" applyAlignment="1" applyProtection="1">
      <alignment horizontal="center" vertical="center"/>
      <protection locked="0"/>
    </xf>
    <xf numFmtId="0" fontId="15" fillId="9" borderId="32" xfId="0" applyFont="1" applyFill="1" applyBorder="1" applyAlignment="1" applyProtection="1">
      <alignment horizontal="center" vertical="center"/>
      <protection locked="0"/>
    </xf>
    <xf numFmtId="0" fontId="15" fillId="9" borderId="36" xfId="0" applyFont="1" applyFill="1" applyBorder="1" applyAlignment="1" applyProtection="1">
      <alignment horizontal="center" vertical="center"/>
      <protection locked="0"/>
    </xf>
    <xf numFmtId="0" fontId="14" fillId="8" borderId="32" xfId="0" applyFont="1" applyFill="1" applyBorder="1" applyAlignment="1" applyProtection="1">
      <alignment horizontal="center" vertical="center"/>
      <protection locked="0"/>
    </xf>
    <xf numFmtId="0" fontId="14" fillId="8" borderId="36" xfId="0" applyFont="1" applyFill="1" applyBorder="1" applyAlignment="1" applyProtection="1">
      <alignment horizontal="center" vertical="center"/>
      <protection locked="0"/>
    </xf>
    <xf numFmtId="0" fontId="19" fillId="4" borderId="33" xfId="0" applyFont="1" applyFill="1" applyBorder="1" applyAlignment="1" applyProtection="1">
      <alignment horizontal="center" vertical="center" wrapText="1"/>
      <protection locked="0"/>
    </xf>
    <xf numFmtId="0" fontId="19" fillId="4" borderId="10" xfId="0" applyFont="1" applyFill="1" applyBorder="1" applyAlignment="1" applyProtection="1">
      <alignment horizontal="center" vertical="center" wrapText="1"/>
      <protection locked="0"/>
    </xf>
    <xf numFmtId="0" fontId="19" fillId="4" borderId="34"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5" fillId="14" borderId="35" xfId="0" applyFont="1" applyFill="1" applyBorder="1" applyAlignment="1" applyProtection="1">
      <alignment horizontal="center" vertical="center" wrapText="1"/>
      <protection locked="0"/>
    </xf>
    <xf numFmtId="0" fontId="15" fillId="14" borderId="32" xfId="0" applyFont="1" applyFill="1" applyBorder="1" applyAlignment="1" applyProtection="1">
      <alignment horizontal="center" vertical="center" wrapText="1"/>
      <protection locked="0"/>
    </xf>
    <xf numFmtId="0" fontId="15" fillId="14" borderId="42" xfId="0" applyFont="1" applyFill="1" applyBorder="1" applyAlignment="1" applyProtection="1">
      <alignment horizontal="center" vertical="center" wrapText="1"/>
      <protection locked="0"/>
    </xf>
    <xf numFmtId="0" fontId="14" fillId="25" borderId="31" xfId="0" applyFont="1" applyFill="1" applyBorder="1" applyAlignment="1" applyProtection="1">
      <alignment horizontal="center" vertical="center" wrapText="1"/>
      <protection locked="0"/>
    </xf>
    <xf numFmtId="0" fontId="14" fillId="25" borderId="32" xfId="0" applyFont="1" applyFill="1" applyBorder="1" applyAlignment="1" applyProtection="1">
      <alignment horizontal="center" vertical="center" wrapText="1"/>
      <protection locked="0"/>
    </xf>
    <xf numFmtId="0" fontId="14" fillId="25" borderId="36"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6" xfId="0" applyFont="1" applyFill="1" applyBorder="1" applyAlignment="1" applyProtection="1">
      <alignment horizontal="center" vertical="center" wrapText="1"/>
      <protection locked="0"/>
    </xf>
    <xf numFmtId="0" fontId="28" fillId="11" borderId="35" xfId="0" applyFont="1" applyFill="1" applyBorder="1" applyAlignment="1" applyProtection="1">
      <alignment horizontal="center" vertical="center" wrapText="1" shrinkToFit="1"/>
      <protection locked="0"/>
    </xf>
    <xf numFmtId="0" fontId="28" fillId="11" borderId="32" xfId="0" applyFont="1" applyFill="1" applyBorder="1" applyAlignment="1" applyProtection="1">
      <alignment horizontal="center" vertical="center" wrapText="1" shrinkToFit="1"/>
      <protection locked="0"/>
    </xf>
    <xf numFmtId="0" fontId="24" fillId="20" borderId="8" xfId="0" applyFont="1" applyFill="1" applyBorder="1" applyAlignment="1" applyProtection="1">
      <alignment horizontal="justify" vertical="center" wrapText="1" shrinkToFit="1"/>
      <protection locked="0"/>
    </xf>
    <xf numFmtId="0" fontId="24" fillId="20" borderId="15" xfId="0" applyFont="1" applyFill="1" applyBorder="1" applyAlignment="1" applyProtection="1">
      <alignment horizontal="justify" vertical="center" wrapText="1" shrinkToFit="1"/>
      <protection locked="0"/>
    </xf>
    <xf numFmtId="0" fontId="24" fillId="20" borderId="12" xfId="0" applyFont="1" applyFill="1" applyBorder="1" applyAlignment="1" applyProtection="1">
      <alignment horizontal="justify" vertical="center" wrapText="1" shrinkToFit="1"/>
      <protection locked="0"/>
    </xf>
    <xf numFmtId="0" fontId="25" fillId="0" borderId="0" xfId="0" applyFont="1" applyAlignment="1" applyProtection="1">
      <alignment horizontal="center" vertical="center" wrapText="1" shrinkToFit="1"/>
      <protection locked="0"/>
    </xf>
    <xf numFmtId="0" fontId="30" fillId="19" borderId="43" xfId="0" applyFont="1" applyFill="1" applyBorder="1" applyAlignment="1" applyProtection="1">
      <alignment horizontal="center" vertical="center" wrapText="1"/>
      <protection locked="0"/>
    </xf>
    <xf numFmtId="0" fontId="30" fillId="19" borderId="43" xfId="0" applyFont="1" applyFill="1" applyBorder="1" applyAlignment="1" applyProtection="1">
      <alignment horizontal="center" vertical="center"/>
      <protection locked="0"/>
    </xf>
    <xf numFmtId="0" fontId="20" fillId="8" borderId="35" xfId="0" applyFont="1" applyFill="1" applyBorder="1" applyAlignment="1" applyProtection="1">
      <alignment horizontal="center" vertical="center"/>
      <protection locked="0"/>
    </xf>
    <xf numFmtId="0" fontId="20" fillId="8" borderId="32" xfId="0" applyFont="1" applyFill="1" applyBorder="1" applyAlignment="1" applyProtection="1">
      <alignment horizontal="center" vertical="center"/>
      <protection locked="0"/>
    </xf>
    <xf numFmtId="0" fontId="20" fillId="8" borderId="36" xfId="0" applyFont="1" applyFill="1" applyBorder="1" applyAlignment="1" applyProtection="1">
      <alignment horizontal="center" vertical="center"/>
      <protection locked="0"/>
    </xf>
    <xf numFmtId="10" fontId="18" fillId="12" borderId="12" xfId="1" applyNumberFormat="1" applyFont="1" applyFill="1" applyBorder="1" applyAlignment="1">
      <alignment horizontal="center" vertical="center" wrapText="1"/>
    </xf>
    <xf numFmtId="10" fontId="18" fillId="12" borderId="43" xfId="1" applyNumberFormat="1" applyFont="1" applyFill="1" applyBorder="1" applyAlignment="1">
      <alignment horizontal="center" vertical="center" wrapText="1"/>
    </xf>
    <xf numFmtId="164" fontId="11" fillId="13" borderId="51" xfId="0" applyNumberFormat="1" applyFont="1" applyFill="1" applyBorder="1" applyAlignment="1" applyProtection="1">
      <alignment horizontal="justify" vertical="center" wrapText="1"/>
    </xf>
    <xf numFmtId="164" fontId="11" fillId="13" borderId="7" xfId="0" applyNumberFormat="1" applyFont="1" applyFill="1" applyBorder="1" applyAlignment="1" applyProtection="1">
      <alignment horizontal="justify" vertical="center" wrapText="1"/>
    </xf>
    <xf numFmtId="164" fontId="11" fillId="13" borderId="52" xfId="0" applyNumberFormat="1" applyFont="1" applyFill="1" applyBorder="1" applyAlignment="1" applyProtection="1">
      <alignment horizontal="justify" vertical="center" wrapText="1"/>
    </xf>
    <xf numFmtId="164" fontId="11" fillId="13" borderId="14" xfId="0" applyNumberFormat="1" applyFont="1" applyFill="1" applyBorder="1" applyAlignment="1" applyProtection="1">
      <alignment horizontal="justify" vertical="center" wrapText="1"/>
    </xf>
    <xf numFmtId="0" fontId="17" fillId="4" borderId="8"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justify" vertical="center" wrapText="1"/>
      <protection locked="0"/>
    </xf>
    <xf numFmtId="0" fontId="21" fillId="0" borderId="13" xfId="0" applyFont="1" applyFill="1" applyBorder="1" applyAlignment="1" applyProtection="1">
      <alignment horizontal="justify" vertical="center" wrapText="1"/>
      <protection locked="0"/>
    </xf>
    <xf numFmtId="164" fontId="21" fillId="0" borderId="37" xfId="1" applyNumberFormat="1" applyFont="1" applyFill="1" applyBorder="1" applyAlignment="1" applyProtection="1">
      <alignment horizontal="center" vertical="center" wrapText="1"/>
      <protection locked="0"/>
    </xf>
    <xf numFmtId="164" fontId="21" fillId="0" borderId="18" xfId="1" applyNumberFormat="1" applyFont="1" applyFill="1" applyBorder="1" applyAlignment="1" applyProtection="1">
      <alignment horizontal="center" vertical="center" wrapText="1"/>
      <protection locked="0"/>
    </xf>
    <xf numFmtId="165" fontId="24" fillId="3" borderId="51" xfId="0" applyNumberFormat="1" applyFont="1" applyFill="1" applyBorder="1" applyAlignment="1" applyProtection="1">
      <alignment horizontal="center" vertical="center" wrapText="1"/>
      <protection hidden="1"/>
    </xf>
    <xf numFmtId="165" fontId="24" fillId="3" borderId="7" xfId="0" applyNumberFormat="1" applyFont="1" applyFill="1" applyBorder="1" applyAlignment="1" applyProtection="1">
      <alignment horizontal="center" vertical="center" wrapText="1"/>
      <protection hidden="1"/>
    </xf>
    <xf numFmtId="10" fontId="15" fillId="12" borderId="12" xfId="1" applyNumberFormat="1" applyFont="1" applyFill="1" applyBorder="1" applyAlignment="1">
      <alignment horizontal="center" vertical="center" wrapText="1"/>
    </xf>
    <xf numFmtId="10" fontId="15" fillId="12" borderId="43" xfId="1" applyNumberFormat="1" applyFont="1" applyFill="1" applyBorder="1" applyAlignment="1">
      <alignment horizontal="center" vertical="center" wrapText="1"/>
    </xf>
    <xf numFmtId="165" fontId="13" fillId="3" borderId="51" xfId="0" applyNumberFormat="1" applyFont="1" applyFill="1" applyBorder="1" applyAlignment="1" applyProtection="1">
      <alignment horizontal="center" vertical="center" wrapText="1"/>
      <protection hidden="1"/>
    </xf>
    <xf numFmtId="165" fontId="13" fillId="3" borderId="7" xfId="0" applyNumberFormat="1" applyFont="1" applyFill="1" applyBorder="1" applyAlignment="1" applyProtection="1">
      <alignment horizontal="center" vertical="center" wrapText="1"/>
      <protection hidden="1"/>
    </xf>
    <xf numFmtId="164" fontId="43" fillId="0" borderId="25" xfId="1" applyNumberFormat="1" applyFont="1" applyFill="1" applyBorder="1" applyAlignment="1" applyProtection="1">
      <alignment horizontal="center" vertical="center" wrapText="1"/>
      <protection locked="0"/>
    </xf>
    <xf numFmtId="164" fontId="43" fillId="0" borderId="10" xfId="1" applyNumberFormat="1" applyFont="1" applyFill="1" applyBorder="1" applyAlignment="1" applyProtection="1">
      <alignment horizontal="center" vertical="center" wrapText="1"/>
      <protection locked="0"/>
    </xf>
    <xf numFmtId="164" fontId="43" fillId="0" borderId="29" xfId="1" applyNumberFormat="1" applyFont="1" applyFill="1" applyBorder="1" applyAlignment="1" applyProtection="1">
      <alignment horizontal="center" vertical="center" wrapText="1"/>
      <protection locked="0"/>
    </xf>
    <xf numFmtId="164" fontId="43" fillId="0" borderId="26" xfId="1" applyNumberFormat="1" applyFont="1" applyFill="1" applyBorder="1" applyAlignment="1" applyProtection="1">
      <alignment horizontal="center" vertical="center" wrapText="1"/>
      <protection locked="0"/>
    </xf>
    <xf numFmtId="164" fontId="43" fillId="0" borderId="1" xfId="1" applyNumberFormat="1" applyFont="1" applyFill="1" applyBorder="1" applyAlignment="1" applyProtection="1">
      <alignment horizontal="center" vertical="center" wrapText="1"/>
      <protection locked="0"/>
    </xf>
    <xf numFmtId="164" fontId="43" fillId="0" borderId="30" xfId="1" applyNumberFormat="1" applyFont="1" applyFill="1" applyBorder="1" applyAlignment="1" applyProtection="1">
      <alignment horizontal="center" vertical="center" wrapText="1"/>
      <protection locked="0"/>
    </xf>
    <xf numFmtId="3" fontId="44" fillId="11" borderId="4" xfId="0" applyNumberFormat="1" applyFont="1" applyFill="1" applyBorder="1" applyAlignment="1" applyProtection="1">
      <alignment horizontal="center" vertical="center" wrapText="1"/>
      <protection locked="0"/>
    </xf>
    <xf numFmtId="3" fontId="44" fillId="11" borderId="7" xfId="0" applyNumberFormat="1" applyFont="1" applyFill="1" applyBorder="1" applyAlignment="1" applyProtection="1">
      <alignment horizontal="center" vertical="center" wrapText="1"/>
      <protection locked="0"/>
    </xf>
    <xf numFmtId="164" fontId="43" fillId="11" borderId="25" xfId="1" applyNumberFormat="1" applyFont="1" applyFill="1" applyBorder="1" applyAlignment="1" applyProtection="1">
      <alignment horizontal="center" vertical="center" wrapText="1"/>
      <protection locked="0"/>
    </xf>
    <xf numFmtId="164" fontId="43" fillId="11" borderId="10" xfId="1" applyNumberFormat="1" applyFont="1" applyFill="1" applyBorder="1" applyAlignment="1" applyProtection="1">
      <alignment horizontal="center" vertical="center" wrapText="1"/>
      <protection locked="0"/>
    </xf>
    <xf numFmtId="164" fontId="43" fillId="11" borderId="29" xfId="1" applyNumberFormat="1" applyFont="1" applyFill="1" applyBorder="1" applyAlignment="1" applyProtection="1">
      <alignment horizontal="center" vertical="center" wrapText="1"/>
      <protection locked="0"/>
    </xf>
    <xf numFmtId="164" fontId="43" fillId="11" borderId="26" xfId="1" applyNumberFormat="1" applyFont="1" applyFill="1" applyBorder="1" applyAlignment="1" applyProtection="1">
      <alignment horizontal="center" vertical="center" wrapText="1"/>
      <protection locked="0"/>
    </xf>
    <xf numFmtId="164" fontId="43" fillId="11" borderId="1" xfId="1" applyNumberFormat="1" applyFont="1" applyFill="1" applyBorder="1" applyAlignment="1" applyProtection="1">
      <alignment horizontal="center" vertical="center" wrapText="1"/>
      <protection locked="0"/>
    </xf>
    <xf numFmtId="164" fontId="43" fillId="11" borderId="30" xfId="1" applyNumberFormat="1" applyFont="1" applyFill="1" applyBorder="1" applyAlignment="1" applyProtection="1">
      <alignment horizontal="center" vertical="center" wrapText="1"/>
      <protection locked="0"/>
    </xf>
    <xf numFmtId="3" fontId="44" fillId="11" borderId="11" xfId="0" applyNumberFormat="1" applyFont="1" applyFill="1" applyBorder="1" applyAlignment="1" applyProtection="1">
      <alignment horizontal="center" vertical="center" wrapText="1"/>
      <protection locked="0"/>
    </xf>
    <xf numFmtId="3" fontId="44" fillId="11" borderId="14" xfId="0" applyNumberFormat="1" applyFont="1" applyFill="1" applyBorder="1" applyAlignment="1" applyProtection="1">
      <alignment horizontal="center" vertical="center" wrapText="1"/>
      <protection locked="0"/>
    </xf>
    <xf numFmtId="0" fontId="21" fillId="0" borderId="20" xfId="0" applyFont="1" applyFill="1" applyBorder="1" applyAlignment="1" applyProtection="1">
      <alignment horizontal="justify" vertical="center" wrapText="1"/>
      <protection locked="0"/>
    </xf>
    <xf numFmtId="0" fontId="21" fillId="0" borderId="19" xfId="0" applyFont="1" applyFill="1" applyBorder="1" applyAlignment="1" applyProtection="1">
      <alignment horizontal="justify" vertical="center" wrapText="1"/>
      <protection locked="0"/>
    </xf>
    <xf numFmtId="164" fontId="43" fillId="0" borderId="33" xfId="1" applyNumberFormat="1" applyFont="1" applyFill="1" applyBorder="1" applyAlignment="1" applyProtection="1">
      <alignment horizontal="center" vertical="center" wrapText="1"/>
      <protection locked="0"/>
    </xf>
    <xf numFmtId="164" fontId="43" fillId="0" borderId="34" xfId="1" applyNumberFormat="1" applyFont="1" applyFill="1" applyBorder="1" applyAlignment="1" applyProtection="1">
      <alignment horizontal="center" vertical="center" wrapText="1"/>
      <protection locked="0"/>
    </xf>
    <xf numFmtId="164" fontId="13" fillId="3" borderId="4" xfId="0" applyNumberFormat="1" applyFont="1" applyFill="1" applyBorder="1" applyAlignment="1" applyProtection="1">
      <alignment horizontal="center" vertical="center" wrapText="1"/>
    </xf>
    <xf numFmtId="164" fontId="13" fillId="3" borderId="7" xfId="0" applyNumberFormat="1" applyFont="1" applyFill="1" applyBorder="1" applyAlignment="1" applyProtection="1">
      <alignment horizontal="center" vertical="center" wrapText="1"/>
    </xf>
    <xf numFmtId="164" fontId="11" fillId="13" borderId="4" xfId="0" applyNumberFormat="1" applyFont="1" applyFill="1" applyBorder="1" applyAlignment="1" applyProtection="1">
      <alignment horizontal="justify" vertical="center" wrapText="1"/>
    </xf>
    <xf numFmtId="164" fontId="11" fillId="13" borderId="11" xfId="0" applyNumberFormat="1" applyFont="1" applyFill="1" applyBorder="1" applyAlignment="1" applyProtection="1">
      <alignment horizontal="justify" vertical="center" wrapText="1"/>
    </xf>
    <xf numFmtId="164" fontId="24" fillId="3" borderId="4" xfId="0" applyNumberFormat="1" applyFont="1" applyFill="1" applyBorder="1" applyAlignment="1" applyProtection="1">
      <alignment horizontal="center" vertical="center" wrapText="1"/>
    </xf>
    <xf numFmtId="164" fontId="24" fillId="3" borderId="7" xfId="0" applyNumberFormat="1" applyFont="1" applyFill="1" applyBorder="1" applyAlignment="1" applyProtection="1">
      <alignment horizontal="center" vertical="center" wrapText="1"/>
    </xf>
    <xf numFmtId="10" fontId="45" fillId="3" borderId="4" xfId="0" applyNumberFormat="1" applyFont="1" applyFill="1" applyBorder="1" applyAlignment="1" applyProtection="1">
      <alignment horizontal="center" vertical="center" wrapText="1"/>
    </xf>
    <xf numFmtId="10" fontId="45" fillId="3" borderId="7" xfId="0" applyNumberFormat="1" applyFont="1" applyFill="1" applyBorder="1" applyAlignment="1" applyProtection="1">
      <alignment horizontal="center" vertical="center" wrapText="1"/>
    </xf>
    <xf numFmtId="164" fontId="45" fillId="3" borderId="4" xfId="0" applyNumberFormat="1" applyFont="1" applyFill="1" applyBorder="1" applyAlignment="1" applyProtection="1">
      <alignment horizontal="center" vertical="center" wrapText="1"/>
    </xf>
    <xf numFmtId="164" fontId="45" fillId="3" borderId="7" xfId="0" applyNumberFormat="1" applyFont="1" applyFill="1" applyBorder="1" applyAlignment="1" applyProtection="1">
      <alignment horizontal="center" vertical="center" wrapText="1"/>
    </xf>
    <xf numFmtId="164" fontId="45" fillId="29" borderId="4" xfId="0" applyNumberFormat="1" applyFont="1" applyFill="1" applyBorder="1" applyAlignment="1" applyProtection="1">
      <alignment horizontal="center" vertical="center" wrapText="1"/>
    </xf>
    <xf numFmtId="164" fontId="45" fillId="29" borderId="7" xfId="0" applyNumberFormat="1" applyFont="1" applyFill="1" applyBorder="1" applyAlignment="1" applyProtection="1">
      <alignment horizontal="center" vertical="center" wrapText="1"/>
    </xf>
    <xf numFmtId="10" fontId="46" fillId="12" borderId="43" xfId="1" applyNumberFormat="1" applyFont="1" applyFill="1" applyBorder="1" applyAlignment="1">
      <alignment horizontal="center" vertical="center" wrapText="1"/>
    </xf>
    <xf numFmtId="164" fontId="47" fillId="13" borderId="4" xfId="0" applyNumberFormat="1" applyFont="1" applyFill="1" applyBorder="1" applyAlignment="1" applyProtection="1">
      <alignment horizontal="justify" vertical="center" wrapText="1"/>
    </xf>
    <xf numFmtId="164" fontId="47" fillId="13" borderId="7" xfId="0" applyNumberFormat="1" applyFont="1" applyFill="1" applyBorder="1" applyAlignment="1" applyProtection="1">
      <alignment horizontal="justify" vertical="center" wrapText="1"/>
    </xf>
    <xf numFmtId="10" fontId="45" fillId="3" borderId="25" xfId="0" applyNumberFormat="1" applyFont="1" applyFill="1" applyBorder="1" applyAlignment="1" applyProtection="1">
      <alignment horizontal="center" vertical="center" wrapText="1"/>
    </xf>
    <xf numFmtId="10" fontId="45" fillId="3" borderId="26" xfId="0" applyNumberFormat="1" applyFont="1" applyFill="1" applyBorder="1" applyAlignment="1" applyProtection="1">
      <alignment horizontal="center" vertical="center" wrapText="1"/>
    </xf>
    <xf numFmtId="164" fontId="33" fillId="13" borderId="4" xfId="0" applyNumberFormat="1" applyFont="1" applyFill="1" applyBorder="1" applyAlignment="1" applyProtection="1">
      <alignment horizontal="justify" vertical="center" wrapText="1"/>
    </xf>
    <xf numFmtId="164" fontId="33" fillId="13" borderId="7" xfId="0" applyNumberFormat="1" applyFont="1" applyFill="1" applyBorder="1" applyAlignment="1" applyProtection="1">
      <alignment horizontal="justify" vertical="center" wrapText="1"/>
    </xf>
    <xf numFmtId="164" fontId="33" fillId="13" borderId="11" xfId="0" applyNumberFormat="1" applyFont="1" applyFill="1" applyBorder="1" applyAlignment="1" applyProtection="1">
      <alignment horizontal="justify" vertical="center" wrapText="1"/>
    </xf>
    <xf numFmtId="164" fontId="33" fillId="13" borderId="14" xfId="0" applyNumberFormat="1" applyFont="1" applyFill="1" applyBorder="1" applyAlignment="1" applyProtection="1">
      <alignment horizontal="justify" vertical="center" wrapText="1"/>
    </xf>
    <xf numFmtId="164" fontId="24" fillId="13" borderId="4" xfId="0" applyNumberFormat="1" applyFont="1" applyFill="1" applyBorder="1" applyAlignment="1" applyProtection="1">
      <alignment horizontal="justify" vertical="center" wrapText="1"/>
    </xf>
    <xf numFmtId="164" fontId="24" fillId="13" borderId="7" xfId="0" applyNumberFormat="1" applyFont="1" applyFill="1" applyBorder="1" applyAlignment="1" applyProtection="1">
      <alignment horizontal="justify" vertical="center" wrapText="1"/>
    </xf>
    <xf numFmtId="164" fontId="24" fillId="13" borderId="11" xfId="0" applyNumberFormat="1" applyFont="1" applyFill="1" applyBorder="1" applyAlignment="1" applyProtection="1">
      <alignment horizontal="justify" vertical="center" wrapText="1"/>
    </xf>
    <xf numFmtId="164" fontId="24" fillId="13" borderId="14" xfId="0" applyNumberFormat="1" applyFont="1" applyFill="1" applyBorder="1" applyAlignment="1" applyProtection="1">
      <alignment horizontal="justify" vertical="center" wrapText="1"/>
    </xf>
    <xf numFmtId="164" fontId="47" fillId="13" borderId="11" xfId="0" applyNumberFormat="1" applyFont="1" applyFill="1" applyBorder="1" applyAlignment="1" applyProtection="1">
      <alignment horizontal="justify" vertical="center" wrapText="1"/>
    </xf>
    <xf numFmtId="164" fontId="47" fillId="13" borderId="14" xfId="0" applyNumberFormat="1" applyFont="1" applyFill="1" applyBorder="1" applyAlignment="1" applyProtection="1">
      <alignment horizontal="justify" vertical="center" wrapText="1"/>
    </xf>
    <xf numFmtId="164" fontId="11" fillId="13" borderId="27" xfId="0" applyNumberFormat="1" applyFont="1" applyFill="1" applyBorder="1" applyAlignment="1" applyProtection="1">
      <alignment horizontal="justify" vertical="center" wrapText="1"/>
    </xf>
    <xf numFmtId="164" fontId="11" fillId="13" borderId="28" xfId="0" applyNumberFormat="1" applyFont="1" applyFill="1" applyBorder="1" applyAlignment="1" applyProtection="1">
      <alignment horizontal="justify" vertical="center" wrapText="1"/>
    </xf>
    <xf numFmtId="164" fontId="11" fillId="13" borderId="8" xfId="0" applyNumberFormat="1" applyFont="1" applyFill="1" applyBorder="1" applyAlignment="1" applyProtection="1">
      <alignment horizontal="left" vertical="center" wrapText="1"/>
    </xf>
    <xf numFmtId="164" fontId="11" fillId="13" borderId="12" xfId="0" applyNumberFormat="1" applyFont="1" applyFill="1" applyBorder="1" applyAlignment="1" applyProtection="1">
      <alignment horizontal="left" vertical="center" wrapText="1"/>
    </xf>
    <xf numFmtId="0" fontId="21" fillId="0" borderId="18" xfId="0" applyFont="1" applyFill="1" applyBorder="1" applyAlignment="1" applyProtection="1">
      <alignment horizontal="justify" vertical="center" wrapText="1"/>
      <protection locked="0"/>
    </xf>
    <xf numFmtId="164" fontId="45" fillId="6" borderId="4" xfId="0" applyNumberFormat="1" applyFont="1" applyFill="1" applyBorder="1" applyAlignment="1" applyProtection="1">
      <alignment horizontal="center" vertical="center" wrapText="1"/>
    </xf>
    <xf numFmtId="164" fontId="45" fillId="6" borderId="7" xfId="0" applyNumberFormat="1" applyFont="1" applyFill="1" applyBorder="1" applyAlignment="1" applyProtection="1">
      <alignment horizontal="center" vertical="center" wrapText="1"/>
    </xf>
    <xf numFmtId="164" fontId="24" fillId="26" borderId="8" xfId="0" applyNumberFormat="1" applyFont="1" applyFill="1" applyBorder="1" applyAlignment="1" applyProtection="1">
      <alignment horizontal="left" vertical="center" wrapText="1"/>
    </xf>
    <xf numFmtId="164" fontId="24" fillId="26" borderId="12" xfId="0" applyNumberFormat="1" applyFont="1" applyFill="1" applyBorder="1" applyAlignment="1" applyProtection="1">
      <alignment horizontal="left" vertical="center" wrapText="1"/>
    </xf>
    <xf numFmtId="0" fontId="19" fillId="4" borderId="35" xfId="0" applyFont="1" applyFill="1" applyBorder="1" applyAlignment="1" applyProtection="1">
      <alignment horizontal="center" vertical="center" wrapText="1"/>
      <protection locked="0"/>
    </xf>
    <xf numFmtId="0" fontId="19" fillId="4" borderId="32" xfId="0" applyFont="1" applyFill="1" applyBorder="1" applyAlignment="1" applyProtection="1">
      <alignment horizontal="center" vertical="center" wrapText="1"/>
      <protection locked="0"/>
    </xf>
    <xf numFmtId="0" fontId="19" fillId="4" borderId="36" xfId="0" applyFont="1" applyFill="1" applyBorder="1" applyAlignment="1" applyProtection="1">
      <alignment horizontal="center" vertical="center" wrapText="1"/>
      <protection locked="0"/>
    </xf>
    <xf numFmtId="164" fontId="24" fillId="13" borderId="27" xfId="0" applyNumberFormat="1" applyFont="1" applyFill="1" applyBorder="1" applyAlignment="1" applyProtection="1">
      <alignment horizontal="justify" vertical="center" wrapText="1"/>
    </xf>
    <xf numFmtId="164" fontId="24" fillId="13" borderId="28" xfId="0" applyNumberFormat="1" applyFont="1" applyFill="1" applyBorder="1" applyAlignment="1" applyProtection="1">
      <alignment horizontal="justify" vertical="center" wrapText="1"/>
    </xf>
    <xf numFmtId="0" fontId="30" fillId="9" borderId="0" xfId="0" applyFont="1" applyFill="1" applyBorder="1" applyAlignment="1" applyProtection="1">
      <alignment horizontal="center" vertical="center" wrapText="1"/>
      <protection locked="0"/>
    </xf>
    <xf numFmtId="0" fontId="31" fillId="0" borderId="0" xfId="0" applyFont="1" applyAlignment="1" applyProtection="1">
      <alignment horizontal="left" vertical="center"/>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orcentaje" xfId="1" builtinId="5"/>
    <cellStyle name="Porcentaje 3" xfId="4" xr:uid="{00000000-0005-0000-0000-000005000000}"/>
  </cellStyles>
  <dxfs count="1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2</xdr:col>
      <xdr:colOff>2978798</xdr:colOff>
      <xdr:row>2</xdr:row>
      <xdr:rowOff>237799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3812"/>
          <a:ext cx="6645923" cy="1356987"/>
        </a:xfrm>
        <a:prstGeom prst="rect">
          <a:avLst/>
        </a:prstGeom>
      </xdr:spPr>
    </xdr:pic>
    <xdr:clientData/>
  </xdr:twoCellAnchor>
  <xdr:twoCellAnchor>
    <xdr:from>
      <xdr:col>14</xdr:col>
      <xdr:colOff>892290</xdr:colOff>
      <xdr:row>5</xdr:row>
      <xdr:rowOff>339499</xdr:rowOff>
    </xdr:from>
    <xdr:to>
      <xdr:col>14</xdr:col>
      <xdr:colOff>1454604</xdr:colOff>
      <xdr:row>7</xdr:row>
      <xdr:rowOff>374198</xdr:rowOff>
    </xdr:to>
    <xdr:sp macro="" textlink="">
      <xdr:nvSpPr>
        <xdr:cNvPr id="6" name="Flecha abajo 5">
          <a:extLst>
            <a:ext uri="{FF2B5EF4-FFF2-40B4-BE49-F238E27FC236}">
              <a16:creationId xmlns:a16="http://schemas.microsoft.com/office/drawing/2014/main" id="{00000000-0008-0000-0100-000006000000}"/>
            </a:ext>
          </a:extLst>
        </xdr:cNvPr>
        <xdr:cNvSpPr/>
      </xdr:nvSpPr>
      <xdr:spPr>
        <a:xfrm>
          <a:off x="31718654" y="3153704"/>
          <a:ext cx="562314" cy="133356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38</xdr:col>
      <xdr:colOff>1473179</xdr:colOff>
      <xdr:row>5</xdr:row>
      <xdr:rowOff>553667</xdr:rowOff>
    </xdr:from>
    <xdr:to>
      <xdr:col>38</xdr:col>
      <xdr:colOff>1968500</xdr:colOff>
      <xdr:row>7</xdr:row>
      <xdr:rowOff>349250</xdr:rowOff>
    </xdr:to>
    <xdr:sp macro="" textlink="">
      <xdr:nvSpPr>
        <xdr:cNvPr id="7" name="Flecha abajo 6">
          <a:extLst>
            <a:ext uri="{FF2B5EF4-FFF2-40B4-BE49-F238E27FC236}">
              <a16:creationId xmlns:a16="http://schemas.microsoft.com/office/drawing/2014/main" id="{00000000-0008-0000-0100-000007000000}"/>
            </a:ext>
          </a:extLst>
        </xdr:cNvPr>
        <xdr:cNvSpPr/>
      </xdr:nvSpPr>
      <xdr:spPr>
        <a:xfrm>
          <a:off x="92055929" y="3411167"/>
          <a:ext cx="495321" cy="109733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41</xdr:col>
      <xdr:colOff>519545</xdr:colOff>
      <xdr:row>5</xdr:row>
      <xdr:rowOff>519545</xdr:rowOff>
    </xdr:from>
    <xdr:to>
      <xdr:col>41</xdr:col>
      <xdr:colOff>1600973</xdr:colOff>
      <xdr:row>7</xdr:row>
      <xdr:rowOff>537914</xdr:rowOff>
    </xdr:to>
    <xdr:sp macro="" textlink="">
      <xdr:nvSpPr>
        <xdr:cNvPr id="11" name="Flecha abajo 10">
          <a:extLst>
            <a:ext uri="{FF2B5EF4-FFF2-40B4-BE49-F238E27FC236}">
              <a16:creationId xmlns:a16="http://schemas.microsoft.com/office/drawing/2014/main" id="{00000000-0008-0000-0100-00000B000000}"/>
            </a:ext>
          </a:extLst>
        </xdr:cNvPr>
        <xdr:cNvSpPr/>
      </xdr:nvSpPr>
      <xdr:spPr>
        <a:xfrm>
          <a:off x="107199545" y="3333750"/>
          <a:ext cx="1081428" cy="1317232"/>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43</xdr:col>
      <xdr:colOff>432955</xdr:colOff>
      <xdr:row>5</xdr:row>
      <xdr:rowOff>476249</xdr:rowOff>
    </xdr:from>
    <xdr:to>
      <xdr:col>43</xdr:col>
      <xdr:colOff>1514383</xdr:colOff>
      <xdr:row>7</xdr:row>
      <xdr:rowOff>494618</xdr:rowOff>
    </xdr:to>
    <xdr:sp macro="" textlink="">
      <xdr:nvSpPr>
        <xdr:cNvPr id="12" name="Flecha abajo 11">
          <a:extLst>
            <a:ext uri="{FF2B5EF4-FFF2-40B4-BE49-F238E27FC236}">
              <a16:creationId xmlns:a16="http://schemas.microsoft.com/office/drawing/2014/main" id="{00000000-0008-0000-0100-00000C000000}"/>
            </a:ext>
          </a:extLst>
        </xdr:cNvPr>
        <xdr:cNvSpPr/>
      </xdr:nvSpPr>
      <xdr:spPr>
        <a:xfrm>
          <a:off x="111182728" y="3290454"/>
          <a:ext cx="1081428" cy="1317232"/>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34</xdr:col>
      <xdr:colOff>2597728</xdr:colOff>
      <xdr:row>5</xdr:row>
      <xdr:rowOff>588818</xdr:rowOff>
    </xdr:from>
    <xdr:to>
      <xdr:col>34</xdr:col>
      <xdr:colOff>3093049</xdr:colOff>
      <xdr:row>7</xdr:row>
      <xdr:rowOff>384401</xdr:rowOff>
    </xdr:to>
    <xdr:sp macro="" textlink="">
      <xdr:nvSpPr>
        <xdr:cNvPr id="13" name="Flecha abajo 12">
          <a:extLst>
            <a:ext uri="{FF2B5EF4-FFF2-40B4-BE49-F238E27FC236}">
              <a16:creationId xmlns:a16="http://schemas.microsoft.com/office/drawing/2014/main" id="{00000000-0008-0000-0100-00000D000000}"/>
            </a:ext>
          </a:extLst>
        </xdr:cNvPr>
        <xdr:cNvSpPr/>
      </xdr:nvSpPr>
      <xdr:spPr>
        <a:xfrm>
          <a:off x="96260228" y="3366943"/>
          <a:ext cx="495321" cy="10655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1111654</xdr:colOff>
      <xdr:row>5</xdr:row>
      <xdr:rowOff>359704</xdr:rowOff>
    </xdr:from>
    <xdr:to>
      <xdr:col>12</xdr:col>
      <xdr:colOff>1673968</xdr:colOff>
      <xdr:row>7</xdr:row>
      <xdr:rowOff>394403</xdr:rowOff>
    </xdr:to>
    <xdr:sp macro="" textlink="">
      <xdr:nvSpPr>
        <xdr:cNvPr id="14" name="Flecha abajo 13">
          <a:extLst>
            <a:ext uri="{FF2B5EF4-FFF2-40B4-BE49-F238E27FC236}">
              <a16:creationId xmlns:a16="http://schemas.microsoft.com/office/drawing/2014/main" id="{00000000-0008-0000-0100-00000E000000}"/>
            </a:ext>
          </a:extLst>
        </xdr:cNvPr>
        <xdr:cNvSpPr/>
      </xdr:nvSpPr>
      <xdr:spPr>
        <a:xfrm>
          <a:off x="27400654" y="3217204"/>
          <a:ext cx="562314" cy="1336449"/>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692554</xdr:colOff>
      <xdr:row>5</xdr:row>
      <xdr:rowOff>353354</xdr:rowOff>
    </xdr:from>
    <xdr:to>
      <xdr:col>13</xdr:col>
      <xdr:colOff>1254868</xdr:colOff>
      <xdr:row>7</xdr:row>
      <xdr:rowOff>388053</xdr:rowOff>
    </xdr:to>
    <xdr:sp macro="" textlink="">
      <xdr:nvSpPr>
        <xdr:cNvPr id="15" name="Flecha abajo 14">
          <a:extLst>
            <a:ext uri="{FF2B5EF4-FFF2-40B4-BE49-F238E27FC236}">
              <a16:creationId xmlns:a16="http://schemas.microsoft.com/office/drawing/2014/main" id="{00000000-0008-0000-0100-00000F000000}"/>
            </a:ext>
          </a:extLst>
        </xdr:cNvPr>
        <xdr:cNvSpPr/>
      </xdr:nvSpPr>
      <xdr:spPr>
        <a:xfrm>
          <a:off x="29521554" y="3210854"/>
          <a:ext cx="562314" cy="1336449"/>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46</xdr:col>
      <xdr:colOff>2313215</xdr:colOff>
      <xdr:row>5</xdr:row>
      <xdr:rowOff>510268</xdr:rowOff>
    </xdr:from>
    <xdr:to>
      <xdr:col>46</xdr:col>
      <xdr:colOff>2808536</xdr:colOff>
      <xdr:row>7</xdr:row>
      <xdr:rowOff>305851</xdr:rowOff>
    </xdr:to>
    <xdr:sp macro="" textlink="">
      <xdr:nvSpPr>
        <xdr:cNvPr id="16" name="Flecha abajo 15">
          <a:extLst>
            <a:ext uri="{FF2B5EF4-FFF2-40B4-BE49-F238E27FC236}">
              <a16:creationId xmlns:a16="http://schemas.microsoft.com/office/drawing/2014/main" id="{00000000-0008-0000-0100-000010000000}"/>
            </a:ext>
          </a:extLst>
        </xdr:cNvPr>
        <xdr:cNvSpPr/>
      </xdr:nvSpPr>
      <xdr:spPr>
        <a:xfrm>
          <a:off x="111000269" y="3401786"/>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47</xdr:col>
      <xdr:colOff>2295525</xdr:colOff>
      <xdr:row>5</xdr:row>
      <xdr:rowOff>594633</xdr:rowOff>
    </xdr:from>
    <xdr:to>
      <xdr:col>47</xdr:col>
      <xdr:colOff>2790846</xdr:colOff>
      <xdr:row>7</xdr:row>
      <xdr:rowOff>390216</xdr:rowOff>
    </xdr:to>
    <xdr:sp macro="" textlink="">
      <xdr:nvSpPr>
        <xdr:cNvPr id="17" name="Flecha abajo 16">
          <a:extLst>
            <a:ext uri="{FF2B5EF4-FFF2-40B4-BE49-F238E27FC236}">
              <a16:creationId xmlns:a16="http://schemas.microsoft.com/office/drawing/2014/main" id="{00000000-0008-0000-0100-000011000000}"/>
            </a:ext>
          </a:extLst>
        </xdr:cNvPr>
        <xdr:cNvSpPr/>
      </xdr:nvSpPr>
      <xdr:spPr>
        <a:xfrm>
          <a:off x="115949186" y="3486151"/>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51</xdr:col>
      <xdr:colOff>2107747</xdr:colOff>
      <xdr:row>5</xdr:row>
      <xdr:rowOff>713015</xdr:rowOff>
    </xdr:from>
    <xdr:to>
      <xdr:col>51</xdr:col>
      <xdr:colOff>2603068</xdr:colOff>
      <xdr:row>7</xdr:row>
      <xdr:rowOff>508598</xdr:rowOff>
    </xdr:to>
    <xdr:sp macro="" textlink="">
      <xdr:nvSpPr>
        <xdr:cNvPr id="18" name="Flecha abajo 17">
          <a:extLst>
            <a:ext uri="{FF2B5EF4-FFF2-40B4-BE49-F238E27FC236}">
              <a16:creationId xmlns:a16="http://schemas.microsoft.com/office/drawing/2014/main" id="{00000000-0008-0000-0100-000012000000}"/>
            </a:ext>
          </a:extLst>
        </xdr:cNvPr>
        <xdr:cNvSpPr/>
      </xdr:nvSpPr>
      <xdr:spPr>
        <a:xfrm>
          <a:off x="130661229" y="3604533"/>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2255921</xdr:colOff>
      <xdr:row>5</xdr:row>
      <xdr:rowOff>601579</xdr:rowOff>
    </xdr:from>
    <xdr:to>
      <xdr:col>68</xdr:col>
      <xdr:colOff>2751242</xdr:colOff>
      <xdr:row>7</xdr:row>
      <xdr:rowOff>397162</xdr:rowOff>
    </xdr:to>
    <xdr:sp macro="" textlink="">
      <xdr:nvSpPr>
        <xdr:cNvPr id="19" name="Flecha abajo 18">
          <a:extLst>
            <a:ext uri="{FF2B5EF4-FFF2-40B4-BE49-F238E27FC236}">
              <a16:creationId xmlns:a16="http://schemas.microsoft.com/office/drawing/2014/main" id="{00000000-0008-0000-0100-000013000000}"/>
            </a:ext>
          </a:extLst>
        </xdr:cNvPr>
        <xdr:cNvSpPr/>
      </xdr:nvSpPr>
      <xdr:spPr>
        <a:xfrm>
          <a:off x="182478947" y="3358816"/>
          <a:ext cx="495321" cy="104887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85</xdr:col>
      <xdr:colOff>2857500</xdr:colOff>
      <xdr:row>5</xdr:row>
      <xdr:rowOff>551448</xdr:rowOff>
    </xdr:from>
    <xdr:to>
      <xdr:col>85</xdr:col>
      <xdr:colOff>3352821</xdr:colOff>
      <xdr:row>7</xdr:row>
      <xdr:rowOff>347031</xdr:rowOff>
    </xdr:to>
    <xdr:sp macro="" textlink="">
      <xdr:nvSpPr>
        <xdr:cNvPr id="20" name="Flecha abajo 19">
          <a:extLst>
            <a:ext uri="{FF2B5EF4-FFF2-40B4-BE49-F238E27FC236}">
              <a16:creationId xmlns:a16="http://schemas.microsoft.com/office/drawing/2014/main" id="{00000000-0008-0000-0100-000014000000}"/>
            </a:ext>
          </a:extLst>
        </xdr:cNvPr>
        <xdr:cNvSpPr/>
      </xdr:nvSpPr>
      <xdr:spPr>
        <a:xfrm>
          <a:off x="234465395" y="3308685"/>
          <a:ext cx="495321" cy="104887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i_so\Downloads\Son-3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eguimiento"/>
    </sheetNames>
    <sheetDataSet>
      <sheetData sheetId="0"/>
      <sheetData sheetId="1">
        <row r="21">
          <cell r="AF21" t="str">
            <v>No se programaron metas de UCN´s para el primer trimestre del año.</v>
          </cell>
        </row>
        <row r="23">
          <cell r="AF23" t="str">
            <v>No se programaron metas de UCN´s para el primer trimestre del año.</v>
          </cell>
        </row>
        <row r="25">
          <cell r="AF25" t="str">
            <v>No se programaron metas de UCN´s para el primer trimestre del año.</v>
          </cell>
        </row>
        <row r="33">
          <cell r="AF33" t="str">
            <v>No se programaron metas de exámenes presentados para el primer trimestre del año.</v>
          </cell>
        </row>
        <row r="35">
          <cell r="AF35" t="str">
            <v>No se programaron metas de exámenes presentados para el primer trimestre del año.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baseColWidth="10" defaultColWidth="11" defaultRowHeight="15.75"/>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42"/>
  <sheetViews>
    <sheetView showGridLines="0" tabSelected="1" topLeftCell="G28" zoomScale="60" zoomScaleNormal="60" workbookViewId="0">
      <selection activeCell="H29" sqref="H29:K30"/>
    </sheetView>
  </sheetViews>
  <sheetFormatPr baseColWidth="10" defaultColWidth="0" defaultRowHeight="0" customHeight="1" zeroHeight="1"/>
  <cols>
    <col min="1" max="1" width="38.625" style="6" customWidth="1"/>
    <col min="2" max="2" width="9.5" style="6" customWidth="1"/>
    <col min="3" max="3" width="75.5" style="6" customWidth="1"/>
    <col min="4" max="4" width="92.5" style="6" hidden="1" customWidth="1"/>
    <col min="5" max="5" width="102.625" style="7" customWidth="1"/>
    <col min="6" max="6" width="37.75" style="10" customWidth="1"/>
    <col min="7" max="7" width="85.25" style="10" customWidth="1"/>
    <col min="8" max="8" width="23" style="29" customWidth="1"/>
    <col min="9" max="9" width="25.25" style="29" bestFit="1" customWidth="1"/>
    <col min="10" max="11" width="24.5" style="29" bestFit="1" customWidth="1"/>
    <col min="12" max="12" width="23" style="29" customWidth="1"/>
    <col min="13" max="13" width="33.25" style="29" customWidth="1"/>
    <col min="14" max="15" width="25.375" style="29" customWidth="1"/>
    <col min="16" max="17" width="22.625" style="29" customWidth="1"/>
    <col min="18" max="19" width="28.625" style="29" customWidth="1"/>
    <col min="20" max="21" width="22.625" style="29" customWidth="1"/>
    <col min="22" max="22" width="30.125" style="29" customWidth="1"/>
    <col min="23" max="23" width="36" style="29" customWidth="1"/>
    <col min="24" max="24" width="26.75" style="29" customWidth="1"/>
    <col min="25" max="25" width="27.125" style="29" customWidth="1"/>
    <col min="26" max="26" width="26.75" style="29" customWidth="1"/>
    <col min="27" max="28" width="27.125" style="29" customWidth="1"/>
    <col min="29" max="30" width="112.875" style="48" customWidth="1"/>
    <col min="31" max="31" width="65.125" style="6" customWidth="1"/>
    <col min="32" max="32" width="63.625" style="6" customWidth="1"/>
    <col min="33" max="33" width="40" style="6" customWidth="1"/>
    <col min="34" max="34" width="76.75" style="6" customWidth="1"/>
    <col min="35" max="35" width="61" style="6" customWidth="1"/>
    <col min="36" max="36" width="9.875" style="6" customWidth="1"/>
    <col min="37" max="38" width="26.75" style="6" customWidth="1"/>
    <col min="39" max="39" width="44" style="6" customWidth="1"/>
    <col min="40" max="40" width="26.75" style="6" customWidth="1"/>
    <col min="41" max="41" width="28.875" style="6" customWidth="1"/>
    <col min="42" max="46" width="26.75" style="6" customWidth="1"/>
    <col min="47" max="50" width="65.125" style="6" customWidth="1"/>
    <col min="51" max="51" width="45.5" style="6" customWidth="1"/>
    <col min="52" max="52" width="65.125" style="6" customWidth="1"/>
    <col min="53" max="53" width="9.875" style="6" customWidth="1"/>
    <col min="54" max="54" width="28.25" style="6" customWidth="1"/>
    <col min="55" max="55" width="26" style="6" customWidth="1"/>
    <col min="56" max="56" width="28.25" style="6" hidden="1" customWidth="1"/>
    <col min="57" max="57" width="26" style="6" hidden="1" customWidth="1"/>
    <col min="58" max="58" width="32" style="6" hidden="1" customWidth="1"/>
    <col min="59" max="59" width="36.375" style="6" customWidth="1"/>
    <col min="60" max="60" width="26.625" style="6" customWidth="1"/>
    <col min="61" max="61" width="28.25" style="6" hidden="1" customWidth="1"/>
    <col min="62" max="62" width="27.625" style="6" hidden="1" customWidth="1"/>
    <col min="63" max="63" width="32" style="6" hidden="1" customWidth="1"/>
    <col min="64" max="69" width="65.125" style="6" hidden="1" customWidth="1"/>
    <col min="70" max="70" width="9" style="6" customWidth="1"/>
    <col min="71" max="71" width="22.75" style="6" customWidth="1"/>
    <col min="72" max="72" width="37.25" style="6" customWidth="1"/>
    <col min="73" max="73" width="22.75" style="6" hidden="1" customWidth="1"/>
    <col min="74" max="74" width="28.625" style="6" hidden="1" customWidth="1"/>
    <col min="75" max="75" width="22.75" style="6" hidden="1" customWidth="1"/>
    <col min="76" max="76" width="22.75" style="6" customWidth="1"/>
    <col min="77" max="77" width="39.125" style="6" customWidth="1"/>
    <col min="78" max="78" width="22.75" style="29" hidden="1" customWidth="1"/>
    <col min="79" max="80" width="26.875" style="6" hidden="1" customWidth="1"/>
    <col min="81" max="85" width="65.125" style="6" hidden="1" customWidth="1"/>
    <col min="86" max="86" width="86.25" style="6" hidden="1" customWidth="1"/>
    <col min="87" max="87" width="9" style="6" customWidth="1"/>
    <col min="88" max="16384" width="9" style="6" hidden="1"/>
  </cols>
  <sheetData>
    <row r="1" spans="1:86" ht="37.5"/>
    <row r="2" spans="1:86" ht="37.5"/>
    <row r="3" spans="1:86" ht="37.5">
      <c r="AP3" s="269" t="s">
        <v>33</v>
      </c>
      <c r="AQ3" s="269"/>
      <c r="AR3" s="269"/>
    </row>
    <row r="4" spans="1:86" ht="37.5">
      <c r="AP4" s="269"/>
      <c r="AQ4" s="269"/>
      <c r="AR4" s="269"/>
    </row>
    <row r="5" spans="1:86" ht="45" customHeight="1">
      <c r="AP5" s="269"/>
      <c r="AQ5" s="269"/>
      <c r="AR5" s="269"/>
    </row>
    <row r="6" spans="1:86" s="4" customFormat="1" ht="56.25" customHeight="1">
      <c r="A6" s="228" t="s">
        <v>34</v>
      </c>
      <c r="B6" s="228"/>
      <c r="C6" s="228"/>
      <c r="D6" s="228"/>
      <c r="E6" s="228"/>
      <c r="F6" s="228"/>
      <c r="G6" s="134"/>
      <c r="H6" s="12"/>
      <c r="I6" s="12"/>
      <c r="J6" s="12"/>
      <c r="K6" s="12"/>
      <c r="L6" s="12"/>
      <c r="M6" s="12"/>
      <c r="N6" s="12"/>
      <c r="O6" s="12"/>
      <c r="P6" s="12"/>
      <c r="Q6" s="12"/>
      <c r="R6" s="12"/>
      <c r="S6" s="12"/>
      <c r="T6" s="12"/>
      <c r="U6" s="12"/>
      <c r="V6" s="12"/>
      <c r="W6" s="12"/>
      <c r="X6" s="12"/>
      <c r="Y6" s="12"/>
      <c r="Z6" s="12"/>
      <c r="AA6" s="12"/>
      <c r="AB6" s="12"/>
      <c r="AC6" s="49"/>
      <c r="AD6" s="49"/>
      <c r="AE6" s="9"/>
      <c r="AF6" s="9"/>
      <c r="AG6" s="9"/>
      <c r="AH6" s="9"/>
      <c r="AI6" s="9"/>
      <c r="AP6" s="269"/>
      <c r="AQ6" s="269"/>
      <c r="AR6" s="269"/>
      <c r="BZ6" s="29"/>
    </row>
    <row r="7" spans="1:86" s="4" customFormat="1" ht="37.5">
      <c r="E7" s="8"/>
      <c r="F7" s="10"/>
      <c r="G7" s="10"/>
      <c r="H7" s="29"/>
      <c r="I7" s="29"/>
      <c r="J7" s="29"/>
      <c r="K7" s="29"/>
      <c r="L7" s="29"/>
      <c r="M7" s="29"/>
      <c r="N7" s="29"/>
      <c r="O7" s="29"/>
      <c r="P7" s="29"/>
      <c r="Q7" s="29"/>
      <c r="R7" s="29"/>
      <c r="S7" s="29"/>
      <c r="T7" s="29"/>
      <c r="U7" s="29"/>
      <c r="V7" s="29"/>
      <c r="W7" s="29"/>
      <c r="X7" s="29"/>
      <c r="Y7" s="29"/>
      <c r="Z7" s="29"/>
      <c r="AA7" s="29"/>
      <c r="AB7" s="29"/>
      <c r="AC7" s="48"/>
      <c r="AD7" s="48"/>
      <c r="BZ7" s="29"/>
    </row>
    <row r="8" spans="1:86" s="5" customFormat="1" ht="51" thickBot="1">
      <c r="A8" s="229" t="s">
        <v>35</v>
      </c>
      <c r="B8" s="229"/>
      <c r="C8" s="229"/>
      <c r="D8" s="230" t="s">
        <v>26</v>
      </c>
      <c r="E8" s="230"/>
      <c r="F8" s="11"/>
      <c r="G8" s="11"/>
      <c r="H8" s="42"/>
      <c r="I8" s="42"/>
      <c r="J8" s="42"/>
      <c r="K8" s="42"/>
      <c r="L8" s="42"/>
      <c r="M8" s="42"/>
      <c r="N8" s="42"/>
      <c r="O8" s="42"/>
      <c r="P8" s="42"/>
      <c r="Q8" s="42"/>
      <c r="R8" s="42"/>
      <c r="S8" s="42"/>
      <c r="T8" s="42"/>
      <c r="U8" s="42"/>
      <c r="V8" s="42"/>
      <c r="W8" s="42"/>
      <c r="X8" s="30"/>
      <c r="Y8" s="30"/>
      <c r="Z8" s="30"/>
      <c r="AA8" s="30"/>
      <c r="AB8" s="30"/>
      <c r="AC8" s="50"/>
      <c r="AD8" s="50"/>
      <c r="AE8" s="3"/>
      <c r="AF8" s="3"/>
      <c r="AG8" s="3"/>
      <c r="AH8" s="3"/>
      <c r="AI8" s="3"/>
      <c r="BZ8" s="42"/>
    </row>
    <row r="9" spans="1:86" s="56" customFormat="1" ht="236.25" customHeight="1" thickBot="1">
      <c r="A9" s="54"/>
      <c r="B9" s="54"/>
      <c r="C9" s="54"/>
      <c r="D9" s="55"/>
      <c r="E9" s="55"/>
      <c r="H9" s="57" t="s">
        <v>36</v>
      </c>
      <c r="I9" s="57"/>
      <c r="J9" s="57"/>
      <c r="K9" s="57"/>
      <c r="L9" s="57"/>
      <c r="M9" s="73" t="s">
        <v>37</v>
      </c>
      <c r="N9" s="74" t="s">
        <v>38</v>
      </c>
      <c r="O9" s="74" t="s">
        <v>38</v>
      </c>
      <c r="P9" s="270" t="s">
        <v>39</v>
      </c>
      <c r="Q9" s="271"/>
      <c r="R9" s="271"/>
      <c r="S9" s="271"/>
      <c r="T9" s="271"/>
      <c r="U9" s="271"/>
      <c r="V9" s="271"/>
      <c r="W9" s="271"/>
      <c r="X9" s="264" t="s">
        <v>40</v>
      </c>
      <c r="Y9" s="265"/>
      <c r="Z9" s="265"/>
      <c r="AA9" s="265"/>
      <c r="AB9" s="265"/>
      <c r="AC9" s="265"/>
      <c r="AD9" s="265"/>
      <c r="AE9" s="265"/>
      <c r="AF9" s="265"/>
      <c r="AG9" s="265"/>
      <c r="AH9" s="265"/>
      <c r="AI9" s="266" t="s">
        <v>41</v>
      </c>
      <c r="AK9" s="5"/>
      <c r="AL9" s="5"/>
      <c r="AM9" s="58" t="s">
        <v>42</v>
      </c>
      <c r="AN9" s="5"/>
      <c r="AO9" s="5"/>
      <c r="AP9" s="65" t="s">
        <v>43</v>
      </c>
      <c r="AQ9" s="5"/>
      <c r="AR9" s="65" t="s">
        <v>43</v>
      </c>
      <c r="AS9" s="5"/>
      <c r="AT9" s="5"/>
      <c r="AU9" s="58" t="s">
        <v>44</v>
      </c>
      <c r="AV9" s="58" t="s">
        <v>45</v>
      </c>
      <c r="AW9" s="5"/>
      <c r="AX9" s="5"/>
      <c r="AY9" s="5"/>
      <c r="AZ9" s="58" t="s">
        <v>46</v>
      </c>
      <c r="BB9" s="66" t="s">
        <v>39</v>
      </c>
      <c r="BC9" s="66"/>
      <c r="BD9" s="66"/>
      <c r="BE9" s="66"/>
      <c r="BF9" s="66"/>
      <c r="BG9" s="66"/>
      <c r="BH9" s="66"/>
      <c r="BI9" s="66"/>
      <c r="BJ9" s="66"/>
      <c r="BK9" s="66"/>
      <c r="BL9" s="66"/>
      <c r="BM9" s="66"/>
      <c r="BN9" s="66"/>
      <c r="BO9" s="66"/>
      <c r="BP9" s="66"/>
      <c r="BQ9" s="58" t="s">
        <v>46</v>
      </c>
      <c r="BR9" s="66"/>
      <c r="BS9" s="66"/>
      <c r="BT9" s="66"/>
      <c r="BU9" s="66"/>
      <c r="BV9" s="66"/>
      <c r="BW9" s="66"/>
      <c r="BX9" s="66"/>
      <c r="BY9" s="66"/>
      <c r="BZ9" s="66"/>
      <c r="CA9" s="66"/>
      <c r="CB9" s="66"/>
      <c r="CH9" s="129" t="s">
        <v>46</v>
      </c>
    </row>
    <row r="10" spans="1:86" s="13" customFormat="1" ht="45.75" customHeight="1" thickBot="1">
      <c r="A10" s="222" t="s">
        <v>47</v>
      </c>
      <c r="B10" s="222" t="s">
        <v>48</v>
      </c>
      <c r="C10" s="222" t="s">
        <v>49</v>
      </c>
      <c r="D10" s="222" t="s">
        <v>50</v>
      </c>
      <c r="E10" s="222" t="s">
        <v>51</v>
      </c>
      <c r="F10" s="225" t="s">
        <v>52</v>
      </c>
      <c r="G10" s="231" t="s">
        <v>53</v>
      </c>
      <c r="H10" s="246" t="s">
        <v>54</v>
      </c>
      <c r="I10" s="247"/>
      <c r="J10" s="247"/>
      <c r="K10" s="247"/>
      <c r="L10" s="247"/>
      <c r="M10" s="247"/>
      <c r="N10" s="247"/>
      <c r="O10" s="248"/>
      <c r="P10" s="249" t="s">
        <v>55</v>
      </c>
      <c r="Q10" s="249"/>
      <c r="R10" s="249"/>
      <c r="S10" s="249"/>
      <c r="T10" s="249"/>
      <c r="U10" s="249"/>
      <c r="V10" s="249"/>
      <c r="W10" s="250"/>
      <c r="X10" s="251" t="s">
        <v>56</v>
      </c>
      <c r="Y10" s="252"/>
      <c r="Z10" s="252"/>
      <c r="AA10" s="252"/>
      <c r="AB10" s="252"/>
      <c r="AC10" s="252"/>
      <c r="AD10" s="252"/>
      <c r="AE10" s="252"/>
      <c r="AF10" s="252"/>
      <c r="AG10" s="225"/>
      <c r="AH10" s="88"/>
      <c r="AI10" s="267"/>
      <c r="AK10" s="253" t="s">
        <v>57</v>
      </c>
      <c r="AL10" s="254"/>
      <c r="AM10" s="254"/>
      <c r="AN10" s="254"/>
      <c r="AO10" s="254"/>
      <c r="AP10" s="254"/>
      <c r="AQ10" s="254"/>
      <c r="AR10" s="254"/>
      <c r="AS10" s="254"/>
      <c r="AT10" s="254"/>
      <c r="AU10" s="254"/>
      <c r="AV10" s="254"/>
      <c r="AW10" s="254"/>
      <c r="AX10" s="254"/>
      <c r="AY10" s="254"/>
      <c r="AZ10" s="254"/>
      <c r="BB10" s="348" t="s">
        <v>58</v>
      </c>
      <c r="BC10" s="349"/>
      <c r="BD10" s="349"/>
      <c r="BE10" s="349"/>
      <c r="BF10" s="349"/>
      <c r="BG10" s="349"/>
      <c r="BH10" s="349"/>
      <c r="BI10" s="349"/>
      <c r="BJ10" s="349"/>
      <c r="BK10" s="349"/>
      <c r="BL10" s="349"/>
      <c r="BM10" s="349"/>
      <c r="BN10" s="349"/>
      <c r="BO10" s="349"/>
      <c r="BP10" s="349"/>
      <c r="BQ10" s="350"/>
      <c r="BR10" s="29"/>
      <c r="BS10" s="348" t="s">
        <v>59</v>
      </c>
      <c r="BT10" s="349"/>
      <c r="BU10" s="349"/>
      <c r="BV10" s="349"/>
      <c r="BW10" s="349"/>
      <c r="BX10" s="349"/>
      <c r="BY10" s="349"/>
      <c r="BZ10" s="349"/>
      <c r="CA10" s="349"/>
      <c r="CB10" s="349"/>
      <c r="CC10" s="349"/>
      <c r="CD10" s="349"/>
      <c r="CE10" s="349"/>
      <c r="CF10" s="349"/>
      <c r="CG10" s="349"/>
      <c r="CH10" s="350"/>
    </row>
    <row r="11" spans="1:86" s="14" customFormat="1" ht="45.75" customHeight="1" thickBot="1">
      <c r="A11" s="223"/>
      <c r="B11" s="223"/>
      <c r="C11" s="223"/>
      <c r="D11" s="223"/>
      <c r="E11" s="223"/>
      <c r="F11" s="226"/>
      <c r="G11" s="232"/>
      <c r="H11" s="255" t="s">
        <v>60</v>
      </c>
      <c r="I11" s="256"/>
      <c r="J11" s="256"/>
      <c r="K11" s="257"/>
      <c r="L11" s="258" t="s">
        <v>61</v>
      </c>
      <c r="M11" s="259"/>
      <c r="N11" s="259"/>
      <c r="O11" s="260"/>
      <c r="P11" s="261" t="s">
        <v>60</v>
      </c>
      <c r="Q11" s="261"/>
      <c r="R11" s="261"/>
      <c r="S11" s="261"/>
      <c r="T11" s="262" t="s">
        <v>61</v>
      </c>
      <c r="U11" s="261"/>
      <c r="V11" s="261"/>
      <c r="W11" s="263"/>
      <c r="X11" s="253"/>
      <c r="Y11" s="254"/>
      <c r="Z11" s="254"/>
      <c r="AA11" s="254"/>
      <c r="AB11" s="254"/>
      <c r="AC11" s="254"/>
      <c r="AD11" s="254"/>
      <c r="AE11" s="254"/>
      <c r="AF11" s="254"/>
      <c r="AG11" s="227"/>
      <c r="AH11" s="88"/>
      <c r="AI11" s="267"/>
      <c r="AK11" s="234" t="s">
        <v>62</v>
      </c>
      <c r="AL11" s="235"/>
      <c r="AM11" s="235"/>
      <c r="AN11" s="235"/>
      <c r="AO11" s="236"/>
      <c r="AP11" s="237" t="s">
        <v>63</v>
      </c>
      <c r="AQ11" s="238"/>
      <c r="AR11" s="238"/>
      <c r="AS11" s="238"/>
      <c r="AT11" s="239"/>
      <c r="AU11" s="240" t="s">
        <v>64</v>
      </c>
      <c r="AV11" s="242" t="s">
        <v>65</v>
      </c>
      <c r="AW11" s="244" t="s">
        <v>66</v>
      </c>
      <c r="AX11" s="244" t="s">
        <v>67</v>
      </c>
      <c r="AY11" s="244" t="s">
        <v>68</v>
      </c>
      <c r="AZ11" s="244" t="s">
        <v>69</v>
      </c>
      <c r="BB11" s="234" t="s">
        <v>62</v>
      </c>
      <c r="BC11" s="235"/>
      <c r="BD11" s="235"/>
      <c r="BE11" s="235"/>
      <c r="BF11" s="236"/>
      <c r="BG11" s="237" t="s">
        <v>63</v>
      </c>
      <c r="BH11" s="238"/>
      <c r="BI11" s="238"/>
      <c r="BJ11" s="238"/>
      <c r="BK11" s="239"/>
      <c r="BL11" s="240" t="s">
        <v>64</v>
      </c>
      <c r="BM11" s="242" t="s">
        <v>65</v>
      </c>
      <c r="BN11" s="244" t="s">
        <v>66</v>
      </c>
      <c r="BO11" s="244" t="s">
        <v>67</v>
      </c>
      <c r="BP11" s="244" t="s">
        <v>68</v>
      </c>
      <c r="BQ11" s="244" t="s">
        <v>69</v>
      </c>
      <c r="BR11" s="13"/>
      <c r="BS11" s="234" t="s">
        <v>62</v>
      </c>
      <c r="BT11" s="235"/>
      <c r="BU11" s="235"/>
      <c r="BV11" s="235"/>
      <c r="BW11" s="135"/>
      <c r="BX11" s="272" t="s">
        <v>63</v>
      </c>
      <c r="BY11" s="273"/>
      <c r="BZ11" s="273"/>
      <c r="CA11" s="273"/>
      <c r="CB11" s="274"/>
      <c r="CC11" s="240" t="s">
        <v>64</v>
      </c>
      <c r="CD11" s="242" t="s">
        <v>65</v>
      </c>
      <c r="CE11" s="244" t="s">
        <v>66</v>
      </c>
      <c r="CF11" s="244" t="s">
        <v>67</v>
      </c>
      <c r="CG11" s="244" t="s">
        <v>68</v>
      </c>
      <c r="CH11" s="244" t="s">
        <v>69</v>
      </c>
    </row>
    <row r="12" spans="1:86" s="14" customFormat="1" ht="100.5">
      <c r="A12" s="224"/>
      <c r="B12" s="224"/>
      <c r="C12" s="224"/>
      <c r="D12" s="224"/>
      <c r="E12" s="224"/>
      <c r="F12" s="227"/>
      <c r="G12" s="233"/>
      <c r="H12" s="43" t="s">
        <v>70</v>
      </c>
      <c r="I12" s="44" t="s">
        <v>71</v>
      </c>
      <c r="J12" s="44" t="s">
        <v>72</v>
      </c>
      <c r="K12" s="44" t="s">
        <v>73</v>
      </c>
      <c r="L12" s="44" t="s">
        <v>70</v>
      </c>
      <c r="M12" s="44" t="s">
        <v>71</v>
      </c>
      <c r="N12" s="44" t="s">
        <v>72</v>
      </c>
      <c r="O12" s="45" t="s">
        <v>73</v>
      </c>
      <c r="P12" s="46" t="s">
        <v>70</v>
      </c>
      <c r="Q12" s="44" t="s">
        <v>71</v>
      </c>
      <c r="R12" s="44" t="s">
        <v>72</v>
      </c>
      <c r="S12" s="44" t="s">
        <v>73</v>
      </c>
      <c r="T12" s="44" t="s">
        <v>70</v>
      </c>
      <c r="U12" s="44" t="s">
        <v>71</v>
      </c>
      <c r="V12" s="44" t="s">
        <v>72</v>
      </c>
      <c r="W12" s="45" t="s">
        <v>73</v>
      </c>
      <c r="X12" s="31" t="s">
        <v>74</v>
      </c>
      <c r="Y12" s="31" t="s">
        <v>75</v>
      </c>
      <c r="Z12" s="32" t="s">
        <v>76</v>
      </c>
      <c r="AA12" s="31" t="s">
        <v>75</v>
      </c>
      <c r="AB12" s="33" t="s">
        <v>77</v>
      </c>
      <c r="AC12" s="51" t="s">
        <v>64</v>
      </c>
      <c r="AD12" s="51" t="s">
        <v>65</v>
      </c>
      <c r="AE12" s="17" t="s">
        <v>66</v>
      </c>
      <c r="AF12" s="28" t="s">
        <v>67</v>
      </c>
      <c r="AG12" s="18" t="s">
        <v>68</v>
      </c>
      <c r="AH12" s="180" t="s">
        <v>69</v>
      </c>
      <c r="AI12" s="268"/>
      <c r="AK12" s="19" t="s">
        <v>74</v>
      </c>
      <c r="AL12" s="20" t="s">
        <v>75</v>
      </c>
      <c r="AM12" s="16" t="s">
        <v>76</v>
      </c>
      <c r="AN12" s="20" t="s">
        <v>75</v>
      </c>
      <c r="AO12" s="21" t="s">
        <v>77</v>
      </c>
      <c r="AP12" s="19" t="s">
        <v>74</v>
      </c>
      <c r="AQ12" s="20" t="s">
        <v>75</v>
      </c>
      <c r="AR12" s="20" t="s">
        <v>76</v>
      </c>
      <c r="AS12" s="22" t="s">
        <v>75</v>
      </c>
      <c r="AT12" s="21" t="s">
        <v>77</v>
      </c>
      <c r="AU12" s="241"/>
      <c r="AV12" s="243"/>
      <c r="AW12" s="245"/>
      <c r="AX12" s="245"/>
      <c r="AY12" s="245"/>
      <c r="AZ12" s="245"/>
      <c r="BB12" s="19" t="s">
        <v>74</v>
      </c>
      <c r="BC12" s="20" t="s">
        <v>75</v>
      </c>
      <c r="BD12" s="16" t="s">
        <v>76</v>
      </c>
      <c r="BE12" s="20" t="s">
        <v>75</v>
      </c>
      <c r="BF12" s="21" t="s">
        <v>77</v>
      </c>
      <c r="BG12" s="19" t="s">
        <v>74</v>
      </c>
      <c r="BH12" s="20" t="s">
        <v>75</v>
      </c>
      <c r="BI12" s="20" t="s">
        <v>76</v>
      </c>
      <c r="BJ12" s="22" t="s">
        <v>75</v>
      </c>
      <c r="BK12" s="21" t="s">
        <v>77</v>
      </c>
      <c r="BL12" s="241"/>
      <c r="BM12" s="243"/>
      <c r="BN12" s="245"/>
      <c r="BO12" s="245"/>
      <c r="BP12" s="245"/>
      <c r="BQ12" s="245"/>
      <c r="BR12" s="29"/>
      <c r="BS12" s="23" t="s">
        <v>74</v>
      </c>
      <c r="BT12" s="15" t="s">
        <v>75</v>
      </c>
      <c r="BU12" s="16" t="s">
        <v>76</v>
      </c>
      <c r="BV12" s="15" t="s">
        <v>75</v>
      </c>
      <c r="BW12" s="21" t="s">
        <v>77</v>
      </c>
      <c r="BX12" s="23" t="s">
        <v>74</v>
      </c>
      <c r="BY12" s="15" t="s">
        <v>75</v>
      </c>
      <c r="BZ12" s="31" t="s">
        <v>76</v>
      </c>
      <c r="CA12" s="15" t="s">
        <v>75</v>
      </c>
      <c r="CB12" s="21" t="s">
        <v>77</v>
      </c>
      <c r="CC12" s="241"/>
      <c r="CD12" s="243"/>
      <c r="CE12" s="245"/>
      <c r="CF12" s="245"/>
      <c r="CG12" s="245"/>
      <c r="CH12" s="245"/>
    </row>
    <row r="13" spans="1:86" s="4" customFormat="1" ht="118.5" customHeight="1">
      <c r="A13" s="191" t="s">
        <v>78</v>
      </c>
      <c r="B13" s="193">
        <v>1</v>
      </c>
      <c r="C13" s="308" t="s">
        <v>79</v>
      </c>
      <c r="D13" s="309" t="s">
        <v>80</v>
      </c>
      <c r="E13" s="136" t="s">
        <v>81</v>
      </c>
      <c r="F13" s="284" t="s">
        <v>82</v>
      </c>
      <c r="G13" s="122" t="s">
        <v>83</v>
      </c>
      <c r="H13" s="310"/>
      <c r="I13" s="293"/>
      <c r="J13" s="294"/>
      <c r="K13" s="137">
        <v>479247</v>
      </c>
      <c r="L13" s="292"/>
      <c r="M13" s="293"/>
      <c r="N13" s="294"/>
      <c r="O13" s="138">
        <v>497222</v>
      </c>
      <c r="P13" s="293"/>
      <c r="Q13" s="293"/>
      <c r="R13" s="294"/>
      <c r="S13" s="298" t="s">
        <v>84</v>
      </c>
      <c r="T13" s="300"/>
      <c r="U13" s="301"/>
      <c r="V13" s="302"/>
      <c r="W13" s="306" t="s">
        <v>84</v>
      </c>
      <c r="X13" s="139"/>
      <c r="Y13" s="140"/>
      <c r="Z13" s="140"/>
      <c r="AA13" s="140"/>
      <c r="AB13" s="140"/>
      <c r="AC13" s="52"/>
      <c r="AD13" s="52"/>
      <c r="AE13" s="83" t="s">
        <v>85</v>
      </c>
      <c r="AF13" s="84"/>
      <c r="AG13" s="84"/>
      <c r="AH13" s="84"/>
      <c r="AI13" s="130"/>
      <c r="AK13" s="63"/>
      <c r="AL13" s="24"/>
      <c r="AM13" s="24"/>
      <c r="AN13" s="24"/>
      <c r="AO13" s="24"/>
      <c r="AP13" s="24"/>
      <c r="AQ13" s="24"/>
      <c r="AR13" s="24"/>
      <c r="AS13" s="24"/>
      <c r="AT13" s="24"/>
      <c r="AU13" s="24"/>
      <c r="AV13" s="24"/>
      <c r="AW13" s="182" t="s">
        <v>86</v>
      </c>
      <c r="AX13" s="84"/>
      <c r="AY13" s="89"/>
      <c r="AZ13" s="25"/>
      <c r="BB13" s="71"/>
      <c r="BC13" s="72"/>
      <c r="BD13" s="72"/>
      <c r="BE13" s="72"/>
      <c r="BF13" s="72"/>
      <c r="BG13" s="72"/>
      <c r="BH13" s="72"/>
      <c r="BI13" s="72"/>
      <c r="BJ13" s="72"/>
      <c r="BK13" s="72"/>
      <c r="BL13" s="72"/>
      <c r="BM13" s="72"/>
      <c r="BN13" s="83"/>
      <c r="BO13" s="84"/>
      <c r="BP13" s="89"/>
      <c r="BQ13" s="25"/>
      <c r="BR13" s="29"/>
      <c r="BS13" s="67">
        <f t="shared" ref="BS13:BS36" si="0">O13</f>
        <v>497222</v>
      </c>
      <c r="BT13" s="286">
        <f>IFERROR(((BS13/BS14)-1),"")</f>
        <v>-1.2239189642876291E-2</v>
      </c>
      <c r="BU13" s="68"/>
      <c r="BV13" s="286" t="str">
        <f>IFERROR(((BU13/BU14)-1),"")</f>
        <v/>
      </c>
      <c r="BW13" s="288">
        <f t="shared" ref="BW13" si="1">IFERROR(BV13/BT13,0)</f>
        <v>0</v>
      </c>
      <c r="BX13" s="69">
        <f>BS13</f>
        <v>497222</v>
      </c>
      <c r="BY13" s="286">
        <f>IFERROR(((BX13/BX14)-1),"")</f>
        <v>-1.2239189642876291E-2</v>
      </c>
      <c r="BZ13" s="70">
        <f>BU13</f>
        <v>0</v>
      </c>
      <c r="CA13" s="290" t="str">
        <f>IFERROR(((BZ13/BZ14)-1),"")</f>
        <v/>
      </c>
      <c r="CB13" s="275">
        <f t="shared" ref="CB13" si="2">IFERROR(CA13/BY13,0)</f>
        <v>0</v>
      </c>
      <c r="CC13" s="277"/>
      <c r="CD13" s="279"/>
      <c r="CE13" s="83"/>
      <c r="CF13" s="84"/>
      <c r="CG13" s="89"/>
      <c r="CH13" s="25"/>
    </row>
    <row r="14" spans="1:86" s="4" customFormat="1" ht="118.5" customHeight="1">
      <c r="A14" s="192"/>
      <c r="B14" s="194"/>
      <c r="C14" s="283"/>
      <c r="D14" s="198"/>
      <c r="E14" s="133" t="s">
        <v>87</v>
      </c>
      <c r="F14" s="285"/>
      <c r="G14" s="123" t="s">
        <v>88</v>
      </c>
      <c r="H14" s="311"/>
      <c r="I14" s="296"/>
      <c r="J14" s="297"/>
      <c r="K14" s="141">
        <v>502929</v>
      </c>
      <c r="L14" s="295"/>
      <c r="M14" s="296"/>
      <c r="N14" s="297"/>
      <c r="O14" s="142">
        <v>503383</v>
      </c>
      <c r="P14" s="296"/>
      <c r="Q14" s="296"/>
      <c r="R14" s="297"/>
      <c r="S14" s="299"/>
      <c r="T14" s="303"/>
      <c r="U14" s="304"/>
      <c r="V14" s="305"/>
      <c r="W14" s="307"/>
      <c r="X14" s="143"/>
      <c r="Y14" s="144"/>
      <c r="Z14" s="144"/>
      <c r="AA14" s="144"/>
      <c r="AB14" s="144"/>
      <c r="AC14" s="53"/>
      <c r="AD14" s="53"/>
      <c r="AE14" s="78" t="s">
        <v>85</v>
      </c>
      <c r="AF14" s="85"/>
      <c r="AG14" s="85"/>
      <c r="AH14" s="85"/>
      <c r="AI14" s="131"/>
      <c r="AK14" s="64"/>
      <c r="AL14" s="26"/>
      <c r="AM14" s="26"/>
      <c r="AN14" s="26"/>
      <c r="AO14" s="26"/>
      <c r="AP14" s="26"/>
      <c r="AQ14" s="26"/>
      <c r="AR14" s="26"/>
      <c r="AS14" s="26"/>
      <c r="AT14" s="26"/>
      <c r="AU14" s="26"/>
      <c r="AV14" s="26"/>
      <c r="AW14" s="183" t="s">
        <v>86</v>
      </c>
      <c r="AX14" s="85"/>
      <c r="AY14" s="85"/>
      <c r="AZ14" s="27"/>
      <c r="BB14" s="36"/>
      <c r="BC14" s="37"/>
      <c r="BD14" s="37"/>
      <c r="BE14" s="37"/>
      <c r="BF14" s="37"/>
      <c r="BG14" s="37"/>
      <c r="BH14" s="37"/>
      <c r="BI14" s="37"/>
      <c r="BJ14" s="37"/>
      <c r="BK14" s="37"/>
      <c r="BL14" s="37"/>
      <c r="BM14" s="37"/>
      <c r="BN14" s="78"/>
      <c r="BO14" s="85"/>
      <c r="BP14" s="85"/>
      <c r="BQ14" s="27"/>
      <c r="BR14" s="29"/>
      <c r="BS14" s="40">
        <f t="shared" si="0"/>
        <v>503383</v>
      </c>
      <c r="BT14" s="287"/>
      <c r="BU14" s="41"/>
      <c r="BV14" s="287"/>
      <c r="BW14" s="289"/>
      <c r="BX14" s="61">
        <f>BS14</f>
        <v>503383</v>
      </c>
      <c r="BY14" s="287"/>
      <c r="BZ14" s="62">
        <f>BU14</f>
        <v>0</v>
      </c>
      <c r="CA14" s="291"/>
      <c r="CB14" s="276"/>
      <c r="CC14" s="278"/>
      <c r="CD14" s="280"/>
      <c r="CE14" s="78"/>
      <c r="CF14" s="85"/>
      <c r="CG14" s="85"/>
      <c r="CH14" s="27"/>
    </row>
    <row r="15" spans="1:86" s="4" customFormat="1" ht="107.25" customHeight="1">
      <c r="A15" s="190" t="s">
        <v>89</v>
      </c>
      <c r="B15" s="281">
        <v>2</v>
      </c>
      <c r="C15" s="282" t="s">
        <v>90</v>
      </c>
      <c r="D15" s="197" t="s">
        <v>91</v>
      </c>
      <c r="E15" s="132" t="s">
        <v>92</v>
      </c>
      <c r="F15" s="284" t="s">
        <v>82</v>
      </c>
      <c r="G15" s="122" t="s">
        <v>83</v>
      </c>
      <c r="H15" s="310"/>
      <c r="I15" s="293"/>
      <c r="J15" s="294"/>
      <c r="K15" s="137">
        <v>6313</v>
      </c>
      <c r="L15" s="292"/>
      <c r="M15" s="293"/>
      <c r="N15" s="294"/>
      <c r="O15" s="137">
        <v>6313</v>
      </c>
      <c r="P15" s="293"/>
      <c r="Q15" s="293"/>
      <c r="R15" s="294"/>
      <c r="S15" s="298" t="s">
        <v>84</v>
      </c>
      <c r="T15" s="300"/>
      <c r="U15" s="301"/>
      <c r="V15" s="302"/>
      <c r="W15" s="306" t="s">
        <v>84</v>
      </c>
      <c r="X15" s="139"/>
      <c r="Y15" s="140"/>
      <c r="Z15" s="140"/>
      <c r="AA15" s="140"/>
      <c r="AB15" s="140"/>
      <c r="AC15" s="52"/>
      <c r="AD15" s="52"/>
      <c r="AE15" s="83" t="s">
        <v>93</v>
      </c>
      <c r="AF15" s="84"/>
      <c r="AG15" s="84"/>
      <c r="AH15" s="84"/>
      <c r="AI15" s="130"/>
      <c r="AK15" s="63"/>
      <c r="AL15" s="24"/>
      <c r="AM15" s="24"/>
      <c r="AN15" s="24"/>
      <c r="AO15" s="24"/>
      <c r="AP15" s="24"/>
      <c r="AQ15" s="24"/>
      <c r="AR15" s="24"/>
      <c r="AS15" s="24"/>
      <c r="AT15" s="24"/>
      <c r="AU15" s="24"/>
      <c r="AV15" s="24"/>
      <c r="AW15" s="182"/>
      <c r="AX15" s="84"/>
      <c r="AY15" s="84"/>
      <c r="AZ15" s="25"/>
      <c r="BB15" s="34"/>
      <c r="BC15" s="35"/>
      <c r="BD15" s="35"/>
      <c r="BE15" s="35"/>
      <c r="BF15" s="35"/>
      <c r="BG15" s="35"/>
      <c r="BH15" s="35"/>
      <c r="BI15" s="35"/>
      <c r="BJ15" s="35"/>
      <c r="BK15" s="35"/>
      <c r="BL15" s="35"/>
      <c r="BM15" s="35"/>
      <c r="BN15" s="83"/>
      <c r="BO15" s="84"/>
      <c r="BP15" s="84"/>
      <c r="BQ15" s="25"/>
      <c r="BR15" s="29"/>
      <c r="BS15" s="38">
        <f t="shared" si="0"/>
        <v>6313</v>
      </c>
      <c r="BT15" s="316">
        <f>IFERROR((BS15/BS16),"")</f>
        <v>0.1466468442937118</v>
      </c>
      <c r="BU15" s="39"/>
      <c r="BV15" s="316" t="str">
        <f t="shared" ref="BV15" si="3">IFERROR((BU15/BU16),"")</f>
        <v/>
      </c>
      <c r="BW15" s="289">
        <f t="shared" ref="BW15" si="4">IFERROR(BV15/BT15,0)</f>
        <v>0</v>
      </c>
      <c r="BX15" s="59">
        <f t="shared" ref="BX15:BX20" si="5">BS15</f>
        <v>6313</v>
      </c>
      <c r="BY15" s="316">
        <f>IFERROR((BX15/BX16),"")</f>
        <v>0.1466468442937118</v>
      </c>
      <c r="BZ15" s="60">
        <f t="shared" ref="BZ15:BZ20" si="6">BU15</f>
        <v>0</v>
      </c>
      <c r="CA15" s="312" t="str">
        <f t="shared" ref="CA15" si="7">IFERROR((BZ15/BZ16),"")</f>
        <v/>
      </c>
      <c r="CB15" s="276">
        <f t="shared" ref="CB15" si="8">IFERROR(CA15/BY15,0)</f>
        <v>0</v>
      </c>
      <c r="CC15" s="314"/>
      <c r="CD15" s="315"/>
      <c r="CE15" s="83"/>
      <c r="CF15" s="84"/>
      <c r="CG15" s="84"/>
      <c r="CH15" s="25"/>
    </row>
    <row r="16" spans="1:86" s="4" customFormat="1" ht="107.25" customHeight="1">
      <c r="A16" s="191"/>
      <c r="B16" s="193"/>
      <c r="C16" s="283"/>
      <c r="D16" s="198"/>
      <c r="E16" s="133" t="s">
        <v>94</v>
      </c>
      <c r="F16" s="285"/>
      <c r="G16" s="123" t="s">
        <v>88</v>
      </c>
      <c r="H16" s="311"/>
      <c r="I16" s="296"/>
      <c r="J16" s="297"/>
      <c r="K16" s="141">
        <v>44134</v>
      </c>
      <c r="L16" s="295"/>
      <c r="M16" s="296"/>
      <c r="N16" s="297"/>
      <c r="O16" s="142">
        <v>43049</v>
      </c>
      <c r="P16" s="296"/>
      <c r="Q16" s="296"/>
      <c r="R16" s="297"/>
      <c r="S16" s="299"/>
      <c r="T16" s="303"/>
      <c r="U16" s="304"/>
      <c r="V16" s="305"/>
      <c r="W16" s="307"/>
      <c r="X16" s="143"/>
      <c r="Y16" s="144"/>
      <c r="Z16" s="144"/>
      <c r="AA16" s="144"/>
      <c r="AB16" s="144"/>
      <c r="AC16" s="53"/>
      <c r="AD16" s="53"/>
      <c r="AE16" s="78" t="s">
        <v>85</v>
      </c>
      <c r="AF16" s="85"/>
      <c r="AG16" s="85"/>
      <c r="AH16" s="85"/>
      <c r="AI16" s="131"/>
      <c r="AK16" s="64"/>
      <c r="AL16" s="26"/>
      <c r="AM16" s="26"/>
      <c r="AN16" s="26"/>
      <c r="AO16" s="26"/>
      <c r="AP16" s="26"/>
      <c r="AQ16" s="26"/>
      <c r="AR16" s="26"/>
      <c r="AS16" s="26"/>
      <c r="AT16" s="26"/>
      <c r="AU16" s="26"/>
      <c r="AV16" s="26"/>
      <c r="AW16" s="183" t="s">
        <v>86</v>
      </c>
      <c r="AX16" s="85"/>
      <c r="AY16" s="85"/>
      <c r="AZ16" s="27"/>
      <c r="BB16" s="36"/>
      <c r="BC16" s="37"/>
      <c r="BD16" s="37"/>
      <c r="BE16" s="37"/>
      <c r="BF16" s="37"/>
      <c r="BG16" s="37"/>
      <c r="BH16" s="37"/>
      <c r="BI16" s="37"/>
      <c r="BJ16" s="37"/>
      <c r="BK16" s="37"/>
      <c r="BL16" s="37"/>
      <c r="BM16" s="37"/>
      <c r="BN16" s="78"/>
      <c r="BO16" s="85"/>
      <c r="BP16" s="85"/>
      <c r="BQ16" s="27"/>
      <c r="BR16" s="29"/>
      <c r="BS16" s="40">
        <f t="shared" si="0"/>
        <v>43049</v>
      </c>
      <c r="BT16" s="317"/>
      <c r="BU16" s="41"/>
      <c r="BV16" s="317"/>
      <c r="BW16" s="289"/>
      <c r="BX16" s="61">
        <f t="shared" si="5"/>
        <v>43049</v>
      </c>
      <c r="BY16" s="317"/>
      <c r="BZ16" s="62">
        <f t="shared" si="6"/>
        <v>0</v>
      </c>
      <c r="CA16" s="313"/>
      <c r="CB16" s="276"/>
      <c r="CC16" s="278"/>
      <c r="CD16" s="280"/>
      <c r="CE16" s="78"/>
      <c r="CF16" s="85"/>
      <c r="CG16" s="85"/>
      <c r="CH16" s="27"/>
    </row>
    <row r="17" spans="1:86" s="4" customFormat="1" ht="107.25" customHeight="1">
      <c r="A17" s="191"/>
      <c r="B17" s="193">
        <v>3</v>
      </c>
      <c r="C17" s="282" t="s">
        <v>95</v>
      </c>
      <c r="D17" s="197" t="s">
        <v>96</v>
      </c>
      <c r="E17" s="132" t="s">
        <v>97</v>
      </c>
      <c r="F17" s="284" t="s">
        <v>82</v>
      </c>
      <c r="G17" s="122" t="s">
        <v>83</v>
      </c>
      <c r="H17" s="310"/>
      <c r="I17" s="293"/>
      <c r="J17" s="294"/>
      <c r="K17" s="137">
        <v>7054</v>
      </c>
      <c r="L17" s="292"/>
      <c r="M17" s="293"/>
      <c r="N17" s="294"/>
      <c r="O17" s="137">
        <v>7054</v>
      </c>
      <c r="P17" s="293"/>
      <c r="Q17" s="293"/>
      <c r="R17" s="294"/>
      <c r="S17" s="298" t="s">
        <v>84</v>
      </c>
      <c r="T17" s="300"/>
      <c r="U17" s="301"/>
      <c r="V17" s="302"/>
      <c r="W17" s="306" t="s">
        <v>84</v>
      </c>
      <c r="X17" s="139"/>
      <c r="Y17" s="140"/>
      <c r="Z17" s="140"/>
      <c r="AA17" s="140"/>
      <c r="AB17" s="140"/>
      <c r="AC17" s="52"/>
      <c r="AD17" s="52"/>
      <c r="AE17" s="83" t="s">
        <v>93</v>
      </c>
      <c r="AF17" s="84"/>
      <c r="AG17" s="84"/>
      <c r="AH17" s="84"/>
      <c r="AI17" s="130"/>
      <c r="AK17" s="63"/>
      <c r="AL17" s="24"/>
      <c r="AM17" s="24"/>
      <c r="AN17" s="24"/>
      <c r="AO17" s="24"/>
      <c r="AP17" s="24"/>
      <c r="AQ17" s="24"/>
      <c r="AR17" s="24"/>
      <c r="AS17" s="24"/>
      <c r="AT17" s="24"/>
      <c r="AU17" s="24"/>
      <c r="AV17" s="24"/>
      <c r="AW17" s="182"/>
      <c r="AX17" s="84"/>
      <c r="AY17" s="84"/>
      <c r="AZ17" s="25"/>
      <c r="BB17" s="34"/>
      <c r="BC17" s="35"/>
      <c r="BD17" s="35"/>
      <c r="BE17" s="35"/>
      <c r="BF17" s="35"/>
      <c r="BG17" s="35"/>
      <c r="BH17" s="35"/>
      <c r="BI17" s="35"/>
      <c r="BJ17" s="35"/>
      <c r="BK17" s="35"/>
      <c r="BL17" s="35"/>
      <c r="BM17" s="35"/>
      <c r="BN17" s="83"/>
      <c r="BO17" s="84"/>
      <c r="BP17" s="84"/>
      <c r="BQ17" s="25"/>
      <c r="BR17" s="29"/>
      <c r="BS17" s="38">
        <f t="shared" si="0"/>
        <v>7054</v>
      </c>
      <c r="BT17" s="316">
        <f>IFERROR((BS17/BS18),"")</f>
        <v>4.4986671088378977E-2</v>
      </c>
      <c r="BU17" s="39"/>
      <c r="BV17" s="316" t="str">
        <f t="shared" ref="BV17" si="9">IFERROR((BU17/BU18),"")</f>
        <v/>
      </c>
      <c r="BW17" s="289">
        <f t="shared" ref="BW17" si="10">IFERROR(BV17/BT17,0)</f>
        <v>0</v>
      </c>
      <c r="BX17" s="59">
        <f t="shared" si="5"/>
        <v>7054</v>
      </c>
      <c r="BY17" s="316">
        <f>IFERROR((BX17/BX18),"")</f>
        <v>4.4986671088378977E-2</v>
      </c>
      <c r="BZ17" s="60">
        <f t="shared" si="6"/>
        <v>0</v>
      </c>
      <c r="CA17" s="312" t="str">
        <f t="shared" ref="CA17" si="11">IFERROR((BZ17/BZ18),"")</f>
        <v/>
      </c>
      <c r="CB17" s="276">
        <f t="shared" ref="CB17" si="12">IFERROR(CA17/BY17,0)</f>
        <v>0</v>
      </c>
      <c r="CC17" s="314"/>
      <c r="CD17" s="315"/>
      <c r="CE17" s="83"/>
      <c r="CF17" s="84"/>
      <c r="CG17" s="84"/>
      <c r="CH17" s="25"/>
    </row>
    <row r="18" spans="1:86" s="4" customFormat="1" ht="107.25" customHeight="1">
      <c r="A18" s="191"/>
      <c r="B18" s="193"/>
      <c r="C18" s="283"/>
      <c r="D18" s="198"/>
      <c r="E18" s="133" t="s">
        <v>98</v>
      </c>
      <c r="F18" s="285"/>
      <c r="G18" s="123" t="s">
        <v>88</v>
      </c>
      <c r="H18" s="311"/>
      <c r="I18" s="296"/>
      <c r="J18" s="297"/>
      <c r="K18" s="141">
        <v>156961</v>
      </c>
      <c r="L18" s="295"/>
      <c r="M18" s="296"/>
      <c r="N18" s="297"/>
      <c r="O18" s="142">
        <v>156802</v>
      </c>
      <c r="P18" s="296"/>
      <c r="Q18" s="296"/>
      <c r="R18" s="297"/>
      <c r="S18" s="299"/>
      <c r="T18" s="303"/>
      <c r="U18" s="304"/>
      <c r="V18" s="305"/>
      <c r="W18" s="307"/>
      <c r="X18" s="143"/>
      <c r="Y18" s="144"/>
      <c r="Z18" s="144"/>
      <c r="AA18" s="144"/>
      <c r="AB18" s="144"/>
      <c r="AC18" s="53"/>
      <c r="AD18" s="53"/>
      <c r="AE18" s="78" t="s">
        <v>85</v>
      </c>
      <c r="AF18" s="85"/>
      <c r="AG18" s="85"/>
      <c r="AH18" s="85"/>
      <c r="AI18" s="131"/>
      <c r="AK18" s="64"/>
      <c r="AL18" s="26"/>
      <c r="AM18" s="26"/>
      <c r="AN18" s="26"/>
      <c r="AO18" s="26"/>
      <c r="AP18" s="26"/>
      <c r="AQ18" s="26"/>
      <c r="AR18" s="26"/>
      <c r="AS18" s="26"/>
      <c r="AT18" s="26"/>
      <c r="AU18" s="26"/>
      <c r="AV18" s="26"/>
      <c r="AW18" s="183" t="s">
        <v>86</v>
      </c>
      <c r="AX18" s="85"/>
      <c r="AY18" s="85"/>
      <c r="AZ18" s="27"/>
      <c r="BB18" s="36"/>
      <c r="BC18" s="37"/>
      <c r="BD18" s="37"/>
      <c r="BE18" s="37"/>
      <c r="BF18" s="37"/>
      <c r="BG18" s="37"/>
      <c r="BH18" s="37"/>
      <c r="BI18" s="37"/>
      <c r="BJ18" s="37"/>
      <c r="BK18" s="37"/>
      <c r="BL18" s="37"/>
      <c r="BM18" s="37"/>
      <c r="BN18" s="78"/>
      <c r="BO18" s="85"/>
      <c r="BP18" s="85"/>
      <c r="BQ18" s="27"/>
      <c r="BR18" s="29"/>
      <c r="BS18" s="40">
        <f t="shared" si="0"/>
        <v>156802</v>
      </c>
      <c r="BT18" s="317"/>
      <c r="BU18" s="41"/>
      <c r="BV18" s="317"/>
      <c r="BW18" s="289"/>
      <c r="BX18" s="61">
        <f t="shared" si="5"/>
        <v>156802</v>
      </c>
      <c r="BY18" s="317"/>
      <c r="BZ18" s="62">
        <f t="shared" si="6"/>
        <v>0</v>
      </c>
      <c r="CA18" s="313"/>
      <c r="CB18" s="276"/>
      <c r="CC18" s="278"/>
      <c r="CD18" s="280"/>
      <c r="CE18" s="78"/>
      <c r="CF18" s="85"/>
      <c r="CG18" s="85"/>
      <c r="CH18" s="27"/>
    </row>
    <row r="19" spans="1:86" s="4" customFormat="1" ht="107.25" customHeight="1">
      <c r="A19" s="191"/>
      <c r="B19" s="193">
        <v>4</v>
      </c>
      <c r="C19" s="282" t="s">
        <v>99</v>
      </c>
      <c r="D19" s="197" t="s">
        <v>100</v>
      </c>
      <c r="E19" s="132" t="s">
        <v>101</v>
      </c>
      <c r="F19" s="284" t="s">
        <v>82</v>
      </c>
      <c r="G19" s="122" t="s">
        <v>83</v>
      </c>
      <c r="H19" s="310"/>
      <c r="I19" s="293"/>
      <c r="J19" s="294"/>
      <c r="K19" s="137">
        <v>10315</v>
      </c>
      <c r="L19" s="292"/>
      <c r="M19" s="293"/>
      <c r="N19" s="294"/>
      <c r="O19" s="137">
        <v>10315</v>
      </c>
      <c r="P19" s="293"/>
      <c r="Q19" s="293"/>
      <c r="R19" s="294"/>
      <c r="S19" s="298" t="s">
        <v>84</v>
      </c>
      <c r="T19" s="300"/>
      <c r="U19" s="301"/>
      <c r="V19" s="302"/>
      <c r="W19" s="306" t="s">
        <v>84</v>
      </c>
      <c r="X19" s="139"/>
      <c r="Y19" s="140"/>
      <c r="Z19" s="140"/>
      <c r="AA19" s="140"/>
      <c r="AB19" s="140"/>
      <c r="AC19" s="52"/>
      <c r="AD19" s="52"/>
      <c r="AE19" s="83" t="s">
        <v>93</v>
      </c>
      <c r="AF19" s="84"/>
      <c r="AG19" s="84"/>
      <c r="AH19" s="84"/>
      <c r="AI19" s="130"/>
      <c r="AK19" s="63"/>
      <c r="AL19" s="24"/>
      <c r="AM19" s="24"/>
      <c r="AN19" s="24"/>
      <c r="AO19" s="24"/>
      <c r="AP19" s="24"/>
      <c r="AQ19" s="24"/>
      <c r="AR19" s="24"/>
      <c r="AS19" s="24"/>
      <c r="AT19" s="24"/>
      <c r="AU19" s="24"/>
      <c r="AV19" s="24"/>
      <c r="AW19" s="182"/>
      <c r="AX19" s="84"/>
      <c r="AY19" s="84"/>
      <c r="AZ19" s="25"/>
      <c r="BB19" s="34"/>
      <c r="BC19" s="35"/>
      <c r="BD19" s="35"/>
      <c r="BE19" s="35"/>
      <c r="BF19" s="35"/>
      <c r="BG19" s="35"/>
      <c r="BH19" s="35"/>
      <c r="BI19" s="35"/>
      <c r="BJ19" s="35"/>
      <c r="BK19" s="35"/>
      <c r="BL19" s="35"/>
      <c r="BM19" s="35"/>
      <c r="BN19" s="83"/>
      <c r="BO19" s="84"/>
      <c r="BP19" s="84"/>
      <c r="BQ19" s="25"/>
      <c r="BR19" s="29"/>
      <c r="BS19" s="38">
        <f t="shared" si="0"/>
        <v>10315</v>
      </c>
      <c r="BT19" s="316">
        <f>IFERROR((BS19/BS20),"")</f>
        <v>3.3983237352239633E-2</v>
      </c>
      <c r="BU19" s="39"/>
      <c r="BV19" s="316" t="str">
        <f t="shared" ref="BV19" si="13">IFERROR((BU19/BU20),"")</f>
        <v/>
      </c>
      <c r="BW19" s="289">
        <f t="shared" ref="BW19" si="14">IFERROR(BV19/BT19,0)</f>
        <v>0</v>
      </c>
      <c r="BX19" s="59">
        <f t="shared" si="5"/>
        <v>10315</v>
      </c>
      <c r="BY19" s="316">
        <f>IFERROR((BX19/BX20),"")</f>
        <v>3.3983237352239633E-2</v>
      </c>
      <c r="BZ19" s="60">
        <f t="shared" si="6"/>
        <v>0</v>
      </c>
      <c r="CA19" s="312" t="str">
        <f t="shared" ref="CA19" si="15">IFERROR((BZ19/BZ20),"")</f>
        <v/>
      </c>
      <c r="CB19" s="276">
        <f t="shared" ref="CB19" si="16">IFERROR(CA19/BY19,0)</f>
        <v>0</v>
      </c>
      <c r="CC19" s="314"/>
      <c r="CD19" s="315"/>
      <c r="CE19" s="83"/>
      <c r="CF19" s="84"/>
      <c r="CG19" s="84"/>
      <c r="CH19" s="25"/>
    </row>
    <row r="20" spans="1:86" s="4" customFormat="1" ht="107.25" customHeight="1">
      <c r="A20" s="191"/>
      <c r="B20" s="194"/>
      <c r="C20" s="283"/>
      <c r="D20" s="198"/>
      <c r="E20" s="133" t="s">
        <v>102</v>
      </c>
      <c r="F20" s="285"/>
      <c r="G20" s="123" t="s">
        <v>88</v>
      </c>
      <c r="H20" s="311"/>
      <c r="I20" s="296"/>
      <c r="J20" s="297"/>
      <c r="K20" s="141">
        <v>301834</v>
      </c>
      <c r="L20" s="295"/>
      <c r="M20" s="296"/>
      <c r="N20" s="297"/>
      <c r="O20" s="142">
        <v>303532</v>
      </c>
      <c r="P20" s="296"/>
      <c r="Q20" s="296"/>
      <c r="R20" s="297"/>
      <c r="S20" s="299"/>
      <c r="T20" s="303"/>
      <c r="U20" s="304"/>
      <c r="V20" s="305"/>
      <c r="W20" s="307"/>
      <c r="X20" s="143"/>
      <c r="Y20" s="144"/>
      <c r="Z20" s="144"/>
      <c r="AA20" s="144"/>
      <c r="AB20" s="144"/>
      <c r="AC20" s="53"/>
      <c r="AD20" s="53"/>
      <c r="AE20" s="78" t="s">
        <v>85</v>
      </c>
      <c r="AF20" s="85"/>
      <c r="AG20" s="85"/>
      <c r="AH20" s="85"/>
      <c r="AI20" s="131"/>
      <c r="AK20" s="64"/>
      <c r="AL20" s="26"/>
      <c r="AM20" s="26"/>
      <c r="AN20" s="26"/>
      <c r="AO20" s="26"/>
      <c r="AP20" s="26"/>
      <c r="AQ20" s="26"/>
      <c r="AR20" s="26"/>
      <c r="AS20" s="26"/>
      <c r="AT20" s="26"/>
      <c r="AU20" s="26"/>
      <c r="AV20" s="26"/>
      <c r="AW20" s="183" t="s">
        <v>86</v>
      </c>
      <c r="AX20" s="85"/>
      <c r="AY20" s="85"/>
      <c r="AZ20" s="27"/>
      <c r="BB20" s="36"/>
      <c r="BC20" s="37"/>
      <c r="BD20" s="37"/>
      <c r="BE20" s="37"/>
      <c r="BF20" s="37"/>
      <c r="BG20" s="37"/>
      <c r="BH20" s="37"/>
      <c r="BI20" s="37"/>
      <c r="BJ20" s="37"/>
      <c r="BK20" s="37"/>
      <c r="BL20" s="37"/>
      <c r="BM20" s="37"/>
      <c r="BN20" s="78"/>
      <c r="BO20" s="85"/>
      <c r="BP20" s="85"/>
      <c r="BQ20" s="27"/>
      <c r="BR20" s="29"/>
      <c r="BS20" s="40">
        <f t="shared" si="0"/>
        <v>303532</v>
      </c>
      <c r="BT20" s="317"/>
      <c r="BU20" s="41"/>
      <c r="BV20" s="317"/>
      <c r="BW20" s="289"/>
      <c r="BX20" s="61">
        <f t="shared" si="5"/>
        <v>303532</v>
      </c>
      <c r="BY20" s="317"/>
      <c r="BZ20" s="62">
        <f t="shared" si="6"/>
        <v>0</v>
      </c>
      <c r="CA20" s="313"/>
      <c r="CB20" s="276"/>
      <c r="CC20" s="278"/>
      <c r="CD20" s="280"/>
      <c r="CE20" s="78"/>
      <c r="CF20" s="85"/>
      <c r="CG20" s="85"/>
      <c r="CH20" s="27"/>
    </row>
    <row r="21" spans="1:86" s="4" customFormat="1" ht="237.75" customHeight="1">
      <c r="A21" s="190" t="s">
        <v>103</v>
      </c>
      <c r="B21" s="193">
        <v>5</v>
      </c>
      <c r="C21" s="282" t="s">
        <v>104</v>
      </c>
      <c r="D21" s="197" t="s">
        <v>105</v>
      </c>
      <c r="E21" s="132" t="s">
        <v>106</v>
      </c>
      <c r="F21" s="199" t="s">
        <v>62</v>
      </c>
      <c r="G21" s="126" t="s">
        <v>107</v>
      </c>
      <c r="H21" s="145">
        <v>0</v>
      </c>
      <c r="I21" s="146">
        <v>2710</v>
      </c>
      <c r="J21" s="146">
        <v>3251</v>
      </c>
      <c r="K21" s="146">
        <v>3071</v>
      </c>
      <c r="L21" s="147"/>
      <c r="M21" s="146">
        <v>2710</v>
      </c>
      <c r="N21" s="146">
        <v>3251</v>
      </c>
      <c r="O21" s="146">
        <v>3071</v>
      </c>
      <c r="P21" s="148">
        <f t="shared" ref="P21:P36" si="17">H21</f>
        <v>0</v>
      </c>
      <c r="Q21" s="149">
        <f t="shared" ref="Q21:Q36" si="18">H21+I21</f>
        <v>2710</v>
      </c>
      <c r="R21" s="149">
        <f t="shared" ref="R21:R36" si="19">H21+I21+J21</f>
        <v>5961</v>
      </c>
      <c r="S21" s="150">
        <f t="shared" ref="S21:S36" si="20">H21+I21+J21+K21</f>
        <v>9032</v>
      </c>
      <c r="T21" s="147"/>
      <c r="U21" s="151">
        <f>H21+M21</f>
        <v>2710</v>
      </c>
      <c r="V21" s="151">
        <f t="shared" ref="V21:W23" si="21">U21+N21</f>
        <v>5961</v>
      </c>
      <c r="W21" s="152">
        <f t="shared" si="21"/>
        <v>9032</v>
      </c>
      <c r="X21" s="153">
        <f t="shared" ref="X21:X36" si="22">H21</f>
        <v>0</v>
      </c>
      <c r="Y21" s="318" t="str">
        <f>IFERROR((X21/X22),"")</f>
        <v/>
      </c>
      <c r="Z21" s="154">
        <v>401</v>
      </c>
      <c r="AA21" s="327">
        <f t="shared" ref="AA21" si="23">IFERROR((Z21/Z22),"")</f>
        <v>0.55158184319119674</v>
      </c>
      <c r="AB21" s="324">
        <f>IFERROR(AA21/Y21,0)</f>
        <v>0</v>
      </c>
      <c r="AC21" s="329" t="s">
        <v>108</v>
      </c>
      <c r="AD21" s="331" t="s">
        <v>109</v>
      </c>
      <c r="AE21" s="75" t="s">
        <v>110</v>
      </c>
      <c r="AF21" s="77" t="s">
        <v>111</v>
      </c>
      <c r="AG21" s="77"/>
      <c r="AH21" s="186" t="str">
        <f>[1]Seguimiento!AF21</f>
        <v>No se programaron metas de UCN´s para el primer trimestre del año.</v>
      </c>
      <c r="AI21" s="341"/>
      <c r="AK21" s="153">
        <f>M21</f>
        <v>2710</v>
      </c>
      <c r="AL21" s="320">
        <f>IFERROR((AK21/AK22),"")</f>
        <v>0.52005373248896569</v>
      </c>
      <c r="AM21" s="154">
        <v>2282</v>
      </c>
      <c r="AN21" s="320">
        <f t="shared" ref="AN21" si="24">IFERROR((AM21/AM22),"")</f>
        <v>0.51177394034536894</v>
      </c>
      <c r="AO21" s="324">
        <f>IFERROR(AN21/AL21,0)</f>
        <v>0.98407896794823513</v>
      </c>
      <c r="AP21" s="166">
        <f>U21</f>
        <v>2710</v>
      </c>
      <c r="AQ21" s="320">
        <f>IFERROR((AP21/AP22),"")</f>
        <v>0.52005373248896569</v>
      </c>
      <c r="AR21" s="184">
        <f>Z21+AM21</f>
        <v>2683</v>
      </c>
      <c r="AS21" s="322">
        <f t="shared" ref="AS21" si="25">IFERROR((AR21/AR22),"")</f>
        <v>0.51735441573467023</v>
      </c>
      <c r="AT21" s="324">
        <f>IFERROR(AS21/AQ21,0)</f>
        <v>0.99480954258057797</v>
      </c>
      <c r="AU21" s="325" t="s">
        <v>112</v>
      </c>
      <c r="AV21" s="337" t="s">
        <v>113</v>
      </c>
      <c r="AW21" s="75"/>
      <c r="AX21" s="176">
        <v>1914</v>
      </c>
      <c r="AY21" s="177" t="s">
        <v>114</v>
      </c>
      <c r="AZ21" s="339"/>
      <c r="BB21" s="38">
        <f t="shared" ref="BB21:BB36" si="26">N21</f>
        <v>3251</v>
      </c>
      <c r="BC21" s="316">
        <f>IFERROR((BB21/BB22),"")</f>
        <v>0.51991044298736611</v>
      </c>
      <c r="BD21" s="39"/>
      <c r="BE21" s="316" t="str">
        <f t="shared" ref="BE21" si="27">IFERROR((BD21/BD22),"")</f>
        <v/>
      </c>
      <c r="BF21" s="289">
        <f>IFERROR(BE21/BC21,0)</f>
        <v>0</v>
      </c>
      <c r="BG21" s="59">
        <f>V21</f>
        <v>5961</v>
      </c>
      <c r="BH21" s="316">
        <f>IFERROR((BG21/BG22),"")</f>
        <v>0.51997557571528263</v>
      </c>
      <c r="BI21" s="60">
        <f>AR21+BD21</f>
        <v>2683</v>
      </c>
      <c r="BJ21" s="316">
        <f t="shared" ref="BJ21" si="28">IFERROR((BI21/BI22),"")</f>
        <v>0.51735441573467023</v>
      </c>
      <c r="BK21" s="289">
        <f>IFERROR(BJ21/BH21,0)</f>
        <v>0.99495907095827196</v>
      </c>
      <c r="BL21" s="333"/>
      <c r="BM21" s="335"/>
      <c r="BN21" s="75"/>
      <c r="BO21" s="77"/>
      <c r="BP21" s="77"/>
      <c r="BQ21" s="339"/>
      <c r="BR21" s="29"/>
      <c r="BS21" s="38">
        <f t="shared" si="0"/>
        <v>3071</v>
      </c>
      <c r="BT21" s="316">
        <f>IFERROR((BS21/BS22),"")</f>
        <v>0.52006773920406435</v>
      </c>
      <c r="BU21" s="39"/>
      <c r="BV21" s="316" t="str">
        <f t="shared" ref="BV21" si="29">IFERROR((BU21/BU22),"")</f>
        <v/>
      </c>
      <c r="BW21" s="289">
        <f>IFERROR(BV21/BT21,0)</f>
        <v>0</v>
      </c>
      <c r="BX21" s="59">
        <f>W21</f>
        <v>9032</v>
      </c>
      <c r="BY21" s="316">
        <f>IFERROR((BX21/BX22),"")</f>
        <v>0.52000690886061374</v>
      </c>
      <c r="BZ21" s="60">
        <f>BI21+BU21</f>
        <v>2683</v>
      </c>
      <c r="CA21" s="312">
        <f t="shared" ref="CA21" si="30">IFERROR((BZ21/BZ22),"")</f>
        <v>0.51735441573467023</v>
      </c>
      <c r="CB21" s="276">
        <f>IFERROR(CA21/BY21,0)</f>
        <v>0.99489911945255616</v>
      </c>
      <c r="CC21" s="314"/>
      <c r="CD21" s="315"/>
      <c r="CE21" s="75"/>
      <c r="CF21" s="77"/>
      <c r="CG21" s="77"/>
      <c r="CH21" s="339"/>
    </row>
    <row r="22" spans="1:86" s="4" customFormat="1" ht="248.25" customHeight="1">
      <c r="A22" s="191"/>
      <c r="B22" s="194"/>
      <c r="C22" s="283"/>
      <c r="D22" s="198"/>
      <c r="E22" s="133" t="s">
        <v>115</v>
      </c>
      <c r="F22" s="200"/>
      <c r="G22" s="125" t="s">
        <v>116</v>
      </c>
      <c r="H22" s="155">
        <v>0</v>
      </c>
      <c r="I22" s="156">
        <v>5211</v>
      </c>
      <c r="J22" s="156">
        <v>6253</v>
      </c>
      <c r="K22" s="156">
        <v>5905</v>
      </c>
      <c r="L22" s="157"/>
      <c r="M22" s="156">
        <v>5211</v>
      </c>
      <c r="N22" s="156">
        <v>6253</v>
      </c>
      <c r="O22" s="156">
        <v>5905</v>
      </c>
      <c r="P22" s="158">
        <f t="shared" si="17"/>
        <v>0</v>
      </c>
      <c r="Q22" s="159">
        <f t="shared" si="18"/>
        <v>5211</v>
      </c>
      <c r="R22" s="159">
        <f t="shared" si="19"/>
        <v>11464</v>
      </c>
      <c r="S22" s="160">
        <f t="shared" si="20"/>
        <v>17369</v>
      </c>
      <c r="T22" s="157"/>
      <c r="U22" s="161">
        <f>H22+M22</f>
        <v>5211</v>
      </c>
      <c r="V22" s="161">
        <f t="shared" si="21"/>
        <v>11464</v>
      </c>
      <c r="W22" s="162">
        <f t="shared" si="21"/>
        <v>17369</v>
      </c>
      <c r="X22" s="163">
        <f t="shared" si="22"/>
        <v>0</v>
      </c>
      <c r="Y22" s="319"/>
      <c r="Z22" s="164">
        <v>727</v>
      </c>
      <c r="AA22" s="328"/>
      <c r="AB22" s="324"/>
      <c r="AC22" s="330"/>
      <c r="AD22" s="332"/>
      <c r="AE22" s="76" t="s">
        <v>117</v>
      </c>
      <c r="AF22" s="78" t="s">
        <v>85</v>
      </c>
      <c r="AG22" s="78"/>
      <c r="AH22" s="187"/>
      <c r="AI22" s="342"/>
      <c r="AK22" s="163">
        <f t="shared" ref="AK22:AK36" si="31">M22</f>
        <v>5211</v>
      </c>
      <c r="AL22" s="321"/>
      <c r="AM22" s="164">
        <v>4459</v>
      </c>
      <c r="AN22" s="321"/>
      <c r="AO22" s="324"/>
      <c r="AP22" s="167">
        <f>U22</f>
        <v>5211</v>
      </c>
      <c r="AQ22" s="321"/>
      <c r="AR22" s="185">
        <f>Z22+AM22</f>
        <v>5186</v>
      </c>
      <c r="AS22" s="323"/>
      <c r="AT22" s="324"/>
      <c r="AU22" s="326"/>
      <c r="AV22" s="338"/>
      <c r="AW22" s="76"/>
      <c r="AX22" s="168">
        <v>4450</v>
      </c>
      <c r="AY22" s="169" t="s">
        <v>114</v>
      </c>
      <c r="AZ22" s="340"/>
      <c r="BB22" s="40">
        <f t="shared" si="26"/>
        <v>6253</v>
      </c>
      <c r="BC22" s="317"/>
      <c r="BD22" s="41"/>
      <c r="BE22" s="317"/>
      <c r="BF22" s="289"/>
      <c r="BG22" s="61">
        <f>V22</f>
        <v>11464</v>
      </c>
      <c r="BH22" s="317"/>
      <c r="BI22" s="62">
        <f>AR22+BD22</f>
        <v>5186</v>
      </c>
      <c r="BJ22" s="317"/>
      <c r="BK22" s="289"/>
      <c r="BL22" s="334"/>
      <c r="BM22" s="336"/>
      <c r="BN22" s="76"/>
      <c r="BO22" s="78"/>
      <c r="BP22" s="78"/>
      <c r="BQ22" s="340"/>
      <c r="BR22" s="29"/>
      <c r="BS22" s="40">
        <f t="shared" si="0"/>
        <v>5905</v>
      </c>
      <c r="BT22" s="317"/>
      <c r="BU22" s="41"/>
      <c r="BV22" s="317"/>
      <c r="BW22" s="289"/>
      <c r="BX22" s="61">
        <f>W22</f>
        <v>17369</v>
      </c>
      <c r="BY22" s="317"/>
      <c r="BZ22" s="62">
        <f>BI22+BU22</f>
        <v>5186</v>
      </c>
      <c r="CA22" s="313"/>
      <c r="CB22" s="276"/>
      <c r="CC22" s="278"/>
      <c r="CD22" s="280"/>
      <c r="CE22" s="76"/>
      <c r="CF22" s="78"/>
      <c r="CG22" s="78"/>
      <c r="CH22" s="340"/>
    </row>
    <row r="23" spans="1:86" s="4" customFormat="1" ht="408" customHeight="1">
      <c r="A23" s="191"/>
      <c r="B23" s="193">
        <v>6</v>
      </c>
      <c r="C23" s="282" t="s">
        <v>118</v>
      </c>
      <c r="D23" s="197" t="s">
        <v>119</v>
      </c>
      <c r="E23" s="132" t="s">
        <v>120</v>
      </c>
      <c r="F23" s="199" t="s">
        <v>62</v>
      </c>
      <c r="G23" s="124" t="s">
        <v>121</v>
      </c>
      <c r="H23" s="145">
        <v>0</v>
      </c>
      <c r="I23" s="146">
        <v>4</v>
      </c>
      <c r="J23" s="146">
        <v>2</v>
      </c>
      <c r="K23" s="146">
        <v>0</v>
      </c>
      <c r="L23" s="147"/>
      <c r="M23" s="146">
        <v>4</v>
      </c>
      <c r="N23" s="146">
        <v>2</v>
      </c>
      <c r="O23" s="146">
        <v>0</v>
      </c>
      <c r="P23" s="148">
        <f t="shared" si="17"/>
        <v>0</v>
      </c>
      <c r="Q23" s="149">
        <f t="shared" si="18"/>
        <v>4</v>
      </c>
      <c r="R23" s="149">
        <f t="shared" si="19"/>
        <v>6</v>
      </c>
      <c r="S23" s="150">
        <f t="shared" si="20"/>
        <v>6</v>
      </c>
      <c r="T23" s="147"/>
      <c r="U23" s="151">
        <f>H23+M23</f>
        <v>4</v>
      </c>
      <c r="V23" s="151">
        <f t="shared" si="21"/>
        <v>6</v>
      </c>
      <c r="W23" s="152">
        <f t="shared" si="21"/>
        <v>6</v>
      </c>
      <c r="X23" s="153">
        <f t="shared" si="22"/>
        <v>0</v>
      </c>
      <c r="Y23" s="318">
        <f>IFERROR((X23/X24),"")</f>
        <v>0</v>
      </c>
      <c r="Z23" s="154">
        <v>20</v>
      </c>
      <c r="AA23" s="327">
        <f t="shared" ref="AA23" si="32">IFERROR((Z23/Z24),"")</f>
        <v>2.9498525073746312E-2</v>
      </c>
      <c r="AB23" s="324">
        <f t="shared" ref="AB23" si="33">IFERROR(AA23/Y23,0)</f>
        <v>0</v>
      </c>
      <c r="AC23" s="329" t="s">
        <v>108</v>
      </c>
      <c r="AD23" s="331" t="s">
        <v>109</v>
      </c>
      <c r="AE23" s="79" t="s">
        <v>93</v>
      </c>
      <c r="AF23" s="86" t="s">
        <v>85</v>
      </c>
      <c r="AG23" s="86"/>
      <c r="AH23" s="186" t="str">
        <f>[1]Seguimiento!AF23</f>
        <v>No se programaron metas de UCN´s para el primer trimestre del año.</v>
      </c>
      <c r="AI23" s="341"/>
      <c r="AK23" s="153">
        <f t="shared" si="31"/>
        <v>4</v>
      </c>
      <c r="AL23" s="320">
        <f>IFERROR((AK23/AK24),"")</f>
        <v>0.13333333333333333</v>
      </c>
      <c r="AM23" s="154">
        <v>98</v>
      </c>
      <c r="AN23" s="320">
        <f t="shared" ref="AN23" si="34">IFERROR((AM23/AM24),"")</f>
        <v>0.13706293706293707</v>
      </c>
      <c r="AO23" s="324">
        <f t="shared" ref="AO23" si="35">IFERROR(AN23/AL23,0)</f>
        <v>1.0279720279720281</v>
      </c>
      <c r="AP23" s="166">
        <f>U23</f>
        <v>4</v>
      </c>
      <c r="AQ23" s="320">
        <f>IFERROR((AP23/AP24),"")</f>
        <v>0.13333333333333333</v>
      </c>
      <c r="AR23" s="184">
        <f>Z23+AM23</f>
        <v>118</v>
      </c>
      <c r="AS23" s="322">
        <f t="shared" ref="AS23" si="36">IFERROR((AR23/AR24),"")</f>
        <v>0.16503496503496504</v>
      </c>
      <c r="AT23" s="324">
        <f t="shared" ref="AT23" si="37">IFERROR(AS23/AQ23,0)</f>
        <v>1.2377622377622377</v>
      </c>
      <c r="AU23" s="325" t="s">
        <v>122</v>
      </c>
      <c r="AV23" s="337" t="s">
        <v>123</v>
      </c>
      <c r="AW23" s="79"/>
      <c r="AX23" s="178">
        <v>98</v>
      </c>
      <c r="AY23" s="177" t="s">
        <v>124</v>
      </c>
      <c r="AZ23" s="339"/>
      <c r="BB23" s="38">
        <f t="shared" si="26"/>
        <v>2</v>
      </c>
      <c r="BC23" s="316">
        <f>IFERROR((BB23/BB24),"")</f>
        <v>5.8823529411764705E-2</v>
      </c>
      <c r="BD23" s="39"/>
      <c r="BE23" s="316" t="str">
        <f t="shared" ref="BE23" si="38">IFERROR((BD23/BD24),"")</f>
        <v/>
      </c>
      <c r="BF23" s="289">
        <f t="shared" ref="BF23" si="39">IFERROR(BE23/BC23,0)</f>
        <v>0</v>
      </c>
      <c r="BG23" s="59">
        <f>V23</f>
        <v>6</v>
      </c>
      <c r="BH23" s="316">
        <f>IFERROR((BG23/BG24),"")</f>
        <v>0.17647058823529413</v>
      </c>
      <c r="BI23" s="60">
        <f>AR23+BD23</f>
        <v>118</v>
      </c>
      <c r="BJ23" s="316" t="str">
        <f t="shared" ref="BJ23" si="40">IFERROR((BI23/BI24),"")</f>
        <v/>
      </c>
      <c r="BK23" s="289">
        <f t="shared" ref="BK23" si="41">IFERROR(BJ23/BH23,0)</f>
        <v>0</v>
      </c>
      <c r="BL23" s="333"/>
      <c r="BM23" s="335"/>
      <c r="BN23" s="79"/>
      <c r="BO23" s="86"/>
      <c r="BP23" s="86"/>
      <c r="BQ23" s="339"/>
      <c r="BR23" s="29"/>
      <c r="BS23" s="38">
        <f t="shared" si="0"/>
        <v>0</v>
      </c>
      <c r="BT23" s="316">
        <f>IFERROR((BS23/BS24),"")</f>
        <v>0</v>
      </c>
      <c r="BU23" s="39"/>
      <c r="BV23" s="316" t="str">
        <f t="shared" ref="BV23" si="42">IFERROR((BU23/BU24),"")</f>
        <v/>
      </c>
      <c r="BW23" s="289">
        <f t="shared" ref="BW23" si="43">IFERROR(BV23/BT23,0)</f>
        <v>0</v>
      </c>
      <c r="BX23" s="59">
        <f>W23</f>
        <v>6</v>
      </c>
      <c r="BY23" s="316">
        <f>IFERROR((BX23/BX24),"")</f>
        <v>0.16666666666666666</v>
      </c>
      <c r="BZ23" s="60">
        <f>BI23+BU23</f>
        <v>118</v>
      </c>
      <c r="CA23" s="312" t="str">
        <f t="shared" ref="CA23" si="44">IFERROR((BZ23/BZ24),"")</f>
        <v/>
      </c>
      <c r="CB23" s="276">
        <f t="shared" ref="CB23" si="45">IFERROR(CA23/BY23,0)</f>
        <v>0</v>
      </c>
      <c r="CC23" s="314"/>
      <c r="CD23" s="315"/>
      <c r="CE23" s="79"/>
      <c r="CF23" s="86"/>
      <c r="CG23" s="86"/>
      <c r="CH23" s="339"/>
    </row>
    <row r="24" spans="1:86" s="4" customFormat="1" ht="408" customHeight="1">
      <c r="A24" s="191"/>
      <c r="B24" s="194"/>
      <c r="C24" s="283"/>
      <c r="D24" s="198"/>
      <c r="E24" s="133" t="s">
        <v>125</v>
      </c>
      <c r="F24" s="200"/>
      <c r="G24" s="124" t="s">
        <v>126</v>
      </c>
      <c r="H24" s="155">
        <v>21</v>
      </c>
      <c r="I24" s="156">
        <v>30</v>
      </c>
      <c r="J24" s="156">
        <v>34</v>
      </c>
      <c r="K24" s="156">
        <v>36</v>
      </c>
      <c r="L24" s="157"/>
      <c r="M24" s="156">
        <v>30</v>
      </c>
      <c r="N24" s="156">
        <v>34</v>
      </c>
      <c r="O24" s="156">
        <v>36</v>
      </c>
      <c r="P24" s="158" t="s">
        <v>84</v>
      </c>
      <c r="Q24" s="159" t="s">
        <v>84</v>
      </c>
      <c r="R24" s="159" t="s">
        <v>84</v>
      </c>
      <c r="S24" s="160" t="s">
        <v>84</v>
      </c>
      <c r="T24" s="157"/>
      <c r="U24" s="204" t="s">
        <v>84</v>
      </c>
      <c r="V24" s="205"/>
      <c r="W24" s="206"/>
      <c r="X24" s="163">
        <f t="shared" si="22"/>
        <v>21</v>
      </c>
      <c r="Y24" s="319"/>
      <c r="Z24" s="164">
        <v>678</v>
      </c>
      <c r="AA24" s="328"/>
      <c r="AB24" s="324"/>
      <c r="AC24" s="330"/>
      <c r="AD24" s="332"/>
      <c r="AE24" s="81" t="s">
        <v>117</v>
      </c>
      <c r="AF24" s="87" t="s">
        <v>127</v>
      </c>
      <c r="AG24" s="87"/>
      <c r="AH24" s="187">
        <f>[1]Seguimiento!AF24</f>
        <v>0</v>
      </c>
      <c r="AI24" s="342"/>
      <c r="AK24" s="163">
        <f t="shared" si="31"/>
        <v>30</v>
      </c>
      <c r="AL24" s="321"/>
      <c r="AM24" s="164">
        <v>715</v>
      </c>
      <c r="AN24" s="321"/>
      <c r="AO24" s="324"/>
      <c r="AP24" s="167">
        <f>M24</f>
        <v>30</v>
      </c>
      <c r="AQ24" s="321"/>
      <c r="AR24" s="185">
        <f>AM24</f>
        <v>715</v>
      </c>
      <c r="AS24" s="323"/>
      <c r="AT24" s="324"/>
      <c r="AU24" s="326"/>
      <c r="AV24" s="338"/>
      <c r="AW24" s="81"/>
      <c r="AX24" s="170">
        <v>715</v>
      </c>
      <c r="AY24" s="171" t="s">
        <v>124</v>
      </c>
      <c r="AZ24" s="340"/>
      <c r="BB24" s="40">
        <f t="shared" si="26"/>
        <v>34</v>
      </c>
      <c r="BC24" s="317"/>
      <c r="BD24" s="41"/>
      <c r="BE24" s="317"/>
      <c r="BF24" s="289"/>
      <c r="BG24" s="61">
        <f>N24</f>
        <v>34</v>
      </c>
      <c r="BH24" s="317"/>
      <c r="BI24" s="62">
        <f>BD24</f>
        <v>0</v>
      </c>
      <c r="BJ24" s="317"/>
      <c r="BK24" s="289"/>
      <c r="BL24" s="334"/>
      <c r="BM24" s="336"/>
      <c r="BN24" s="81"/>
      <c r="BO24" s="87"/>
      <c r="BP24" s="87"/>
      <c r="BQ24" s="340"/>
      <c r="BR24" s="29"/>
      <c r="BS24" s="40">
        <f t="shared" si="0"/>
        <v>36</v>
      </c>
      <c r="BT24" s="317"/>
      <c r="BU24" s="41"/>
      <c r="BV24" s="317"/>
      <c r="BW24" s="289"/>
      <c r="BX24" s="61">
        <f>O24</f>
        <v>36</v>
      </c>
      <c r="BY24" s="317"/>
      <c r="BZ24" s="62">
        <f>BU24</f>
        <v>0</v>
      </c>
      <c r="CA24" s="313"/>
      <c r="CB24" s="276"/>
      <c r="CC24" s="278"/>
      <c r="CD24" s="280"/>
      <c r="CE24" s="81"/>
      <c r="CF24" s="87"/>
      <c r="CG24" s="87"/>
      <c r="CH24" s="340"/>
    </row>
    <row r="25" spans="1:86" s="4" customFormat="1" ht="363.75" customHeight="1">
      <c r="A25" s="191"/>
      <c r="B25" s="193">
        <v>7</v>
      </c>
      <c r="C25" s="195" t="s">
        <v>128</v>
      </c>
      <c r="D25" s="197" t="s">
        <v>129</v>
      </c>
      <c r="E25" s="132" t="s">
        <v>130</v>
      </c>
      <c r="F25" s="199" t="s">
        <v>62</v>
      </c>
      <c r="G25" s="124" t="s">
        <v>131</v>
      </c>
      <c r="H25" s="145">
        <v>0</v>
      </c>
      <c r="I25" s="146">
        <v>7105</v>
      </c>
      <c r="J25" s="146">
        <v>8526</v>
      </c>
      <c r="K25" s="146">
        <v>8051</v>
      </c>
      <c r="L25" s="147"/>
      <c r="M25" s="146">
        <v>7105</v>
      </c>
      <c r="N25" s="146">
        <v>8526</v>
      </c>
      <c r="O25" s="146">
        <v>8051</v>
      </c>
      <c r="P25" s="148">
        <f t="shared" si="17"/>
        <v>0</v>
      </c>
      <c r="Q25" s="149">
        <f t="shared" si="18"/>
        <v>7105</v>
      </c>
      <c r="R25" s="149">
        <f t="shared" si="19"/>
        <v>15631</v>
      </c>
      <c r="S25" s="150">
        <f t="shared" si="20"/>
        <v>23682</v>
      </c>
      <c r="T25" s="147"/>
      <c r="U25" s="151">
        <f>H25+M25</f>
        <v>7105</v>
      </c>
      <c r="V25" s="151">
        <f>U25+N25</f>
        <v>15631</v>
      </c>
      <c r="W25" s="152">
        <f>V25+O25</f>
        <v>23682</v>
      </c>
      <c r="X25" s="153">
        <f t="shared" si="22"/>
        <v>0</v>
      </c>
      <c r="Y25" s="318">
        <f>IFERROR((X25/X26),"")</f>
        <v>0</v>
      </c>
      <c r="Z25" s="154">
        <v>1074</v>
      </c>
      <c r="AA25" s="327">
        <f t="shared" ref="AA25" si="46">IFERROR((Z25/Z26),"")</f>
        <v>3.9839750723347431E-2</v>
      </c>
      <c r="AB25" s="324">
        <f t="shared" ref="AB25" si="47">IFERROR(AA25/Y25,0)</f>
        <v>0</v>
      </c>
      <c r="AC25" s="329" t="s">
        <v>108</v>
      </c>
      <c r="AD25" s="331" t="s">
        <v>109</v>
      </c>
      <c r="AE25" s="79" t="s">
        <v>93</v>
      </c>
      <c r="AF25" s="80" t="s">
        <v>85</v>
      </c>
      <c r="AG25" s="80"/>
      <c r="AH25" s="186" t="str">
        <f>[1]Seguimiento!AF25</f>
        <v>No se programaron metas de UCN´s para el primer trimestre del año.</v>
      </c>
      <c r="AI25" s="341"/>
      <c r="AK25" s="153">
        <f t="shared" si="31"/>
        <v>7105</v>
      </c>
      <c r="AL25" s="320">
        <f>IFERROR((AK25/AK26),"")</f>
        <v>0.24462041659493888</v>
      </c>
      <c r="AM25" s="154">
        <v>5779</v>
      </c>
      <c r="AN25" s="320">
        <f t="shared" ref="AN25" si="48">IFERROR((AM25/AM26),"")</f>
        <v>0.20042311160435597</v>
      </c>
      <c r="AO25" s="324">
        <f t="shared" ref="AO25" si="49">IFERROR(AN25/AL25,0)</f>
        <v>0.8193229101405376</v>
      </c>
      <c r="AP25" s="166">
        <f>U25</f>
        <v>7105</v>
      </c>
      <c r="AQ25" s="320">
        <f>IFERROR((AP25/AP26),"")</f>
        <v>0.24462041659493888</v>
      </c>
      <c r="AR25" s="184">
        <f>Z25+AM25</f>
        <v>6853</v>
      </c>
      <c r="AS25" s="322">
        <f t="shared" ref="AS25" si="50">IFERROR((AR25/AR26),"")</f>
        <v>0.23767080529929943</v>
      </c>
      <c r="AT25" s="324">
        <f t="shared" ref="AT25" si="51">IFERROR(AS25/AQ25,0)</f>
        <v>0.9715902237745464</v>
      </c>
      <c r="AU25" s="325" t="s">
        <v>132</v>
      </c>
      <c r="AV25" s="337" t="s">
        <v>133</v>
      </c>
      <c r="AW25" s="79"/>
      <c r="AX25" s="172">
        <v>5779</v>
      </c>
      <c r="AY25" s="173" t="s">
        <v>134</v>
      </c>
      <c r="AZ25" s="339"/>
      <c r="BB25" s="38">
        <f t="shared" si="26"/>
        <v>8526</v>
      </c>
      <c r="BC25" s="316">
        <f>IFERROR((BB25/BB26),"")</f>
        <v>0.26726434907996616</v>
      </c>
      <c r="BD25" s="39"/>
      <c r="BE25" s="316" t="str">
        <f t="shared" ref="BE25" si="52">IFERROR((BD25/BD26),"")</f>
        <v/>
      </c>
      <c r="BF25" s="289">
        <f t="shared" ref="BF25" si="53">IFERROR(BE25/BC25,0)</f>
        <v>0</v>
      </c>
      <c r="BG25" s="59">
        <f>V25</f>
        <v>15631</v>
      </c>
      <c r="BH25" s="316">
        <f>IFERROR((BG25/BG26),"")</f>
        <v>0.48998463997993791</v>
      </c>
      <c r="BI25" s="60">
        <f>AR25+BD25</f>
        <v>6853</v>
      </c>
      <c r="BJ25" s="316" t="str">
        <f t="shared" ref="BJ25" si="54">IFERROR((BI25/BI26),"")</f>
        <v/>
      </c>
      <c r="BK25" s="289">
        <f t="shared" ref="BK25" si="55">IFERROR(BJ25/BH25,0)</f>
        <v>0</v>
      </c>
      <c r="BL25" s="333"/>
      <c r="BM25" s="335"/>
      <c r="BN25" s="79"/>
      <c r="BO25" s="80"/>
      <c r="BP25" s="80"/>
      <c r="BQ25" s="339"/>
      <c r="BR25" s="29"/>
      <c r="BS25" s="38">
        <f t="shared" si="0"/>
        <v>8051</v>
      </c>
      <c r="BT25" s="316">
        <f>IFERROR((BS25/BS26),"")</f>
        <v>0.23301785765969146</v>
      </c>
      <c r="BU25" s="39"/>
      <c r="BV25" s="316" t="str">
        <f t="shared" ref="BV25" si="56">IFERROR((BU25/BU26),"")</f>
        <v/>
      </c>
      <c r="BW25" s="289">
        <f t="shared" ref="BW25" si="57">IFERROR(BV25/BT25,0)</f>
        <v>0</v>
      </c>
      <c r="BX25" s="59">
        <f>W25</f>
        <v>23682</v>
      </c>
      <c r="BY25" s="316">
        <f>IFERROR((BX25/BX26),"")</f>
        <v>0.68542155075106359</v>
      </c>
      <c r="BZ25" s="60">
        <f>BI25+BU25</f>
        <v>6853</v>
      </c>
      <c r="CA25" s="312" t="str">
        <f t="shared" ref="CA25" si="58">IFERROR((BZ25/BZ26),"")</f>
        <v/>
      </c>
      <c r="CB25" s="276">
        <f t="shared" ref="CB25" si="59">IFERROR(CA25/BY25,0)</f>
        <v>0</v>
      </c>
      <c r="CC25" s="314"/>
      <c r="CD25" s="315"/>
      <c r="CE25" s="79"/>
      <c r="CF25" s="80"/>
      <c r="CG25" s="80"/>
      <c r="CH25" s="339"/>
    </row>
    <row r="26" spans="1:86" s="4" customFormat="1" ht="244.5" customHeight="1">
      <c r="A26" s="191"/>
      <c r="B26" s="194"/>
      <c r="C26" s="196"/>
      <c r="D26" s="198"/>
      <c r="E26" s="133" t="s">
        <v>135</v>
      </c>
      <c r="F26" s="200"/>
      <c r="G26" s="125" t="s">
        <v>136</v>
      </c>
      <c r="H26" s="155">
        <v>24788</v>
      </c>
      <c r="I26" s="156">
        <v>29045</v>
      </c>
      <c r="J26" s="156">
        <v>31901</v>
      </c>
      <c r="K26" s="156">
        <v>34551</v>
      </c>
      <c r="L26" s="157"/>
      <c r="M26" s="156">
        <v>29045</v>
      </c>
      <c r="N26" s="156">
        <v>31901</v>
      </c>
      <c r="O26" s="156">
        <v>34551</v>
      </c>
      <c r="P26" s="201" t="s">
        <v>84</v>
      </c>
      <c r="Q26" s="202"/>
      <c r="R26" s="202"/>
      <c r="S26" s="203"/>
      <c r="T26" s="157"/>
      <c r="U26" s="204" t="s">
        <v>84</v>
      </c>
      <c r="V26" s="205"/>
      <c r="W26" s="206"/>
      <c r="X26" s="163">
        <f>H26</f>
        <v>24788</v>
      </c>
      <c r="Y26" s="319"/>
      <c r="Z26" s="164">
        <v>26958</v>
      </c>
      <c r="AA26" s="328"/>
      <c r="AB26" s="324"/>
      <c r="AC26" s="330"/>
      <c r="AD26" s="332"/>
      <c r="AE26" s="81" t="s">
        <v>117</v>
      </c>
      <c r="AF26" s="82" t="s">
        <v>137</v>
      </c>
      <c r="AG26" s="82"/>
      <c r="AH26" s="187">
        <f>[1]Seguimiento!AF26</f>
        <v>0</v>
      </c>
      <c r="AI26" s="342"/>
      <c r="AK26" s="163">
        <f t="shared" si="31"/>
        <v>29045</v>
      </c>
      <c r="AL26" s="321"/>
      <c r="AM26" s="164">
        <v>28834</v>
      </c>
      <c r="AN26" s="321"/>
      <c r="AO26" s="324"/>
      <c r="AP26" s="167">
        <f>M26</f>
        <v>29045</v>
      </c>
      <c r="AQ26" s="321"/>
      <c r="AR26" s="185">
        <f>AM26</f>
        <v>28834</v>
      </c>
      <c r="AS26" s="323"/>
      <c r="AT26" s="324"/>
      <c r="AU26" s="326"/>
      <c r="AV26" s="338"/>
      <c r="AW26" s="81"/>
      <c r="AX26" s="174">
        <v>28834</v>
      </c>
      <c r="AY26" s="175" t="s">
        <v>124</v>
      </c>
      <c r="AZ26" s="340"/>
      <c r="BB26" s="40">
        <f t="shared" si="26"/>
        <v>31901</v>
      </c>
      <c r="BC26" s="317"/>
      <c r="BD26" s="41"/>
      <c r="BE26" s="317"/>
      <c r="BF26" s="289"/>
      <c r="BG26" s="61">
        <f>N26</f>
        <v>31901</v>
      </c>
      <c r="BH26" s="317"/>
      <c r="BI26" s="62">
        <f>BD26</f>
        <v>0</v>
      </c>
      <c r="BJ26" s="317"/>
      <c r="BK26" s="289"/>
      <c r="BL26" s="334"/>
      <c r="BM26" s="336"/>
      <c r="BN26" s="81"/>
      <c r="BO26" s="82"/>
      <c r="BP26" s="82"/>
      <c r="BQ26" s="340"/>
      <c r="BR26" s="29"/>
      <c r="BS26" s="40">
        <f t="shared" si="0"/>
        <v>34551</v>
      </c>
      <c r="BT26" s="317"/>
      <c r="BU26" s="41"/>
      <c r="BV26" s="317"/>
      <c r="BW26" s="289"/>
      <c r="BX26" s="61">
        <f>O26</f>
        <v>34551</v>
      </c>
      <c r="BY26" s="317"/>
      <c r="BZ26" s="62">
        <f>BU26</f>
        <v>0</v>
      </c>
      <c r="CA26" s="313"/>
      <c r="CB26" s="276"/>
      <c r="CC26" s="278"/>
      <c r="CD26" s="280"/>
      <c r="CE26" s="81"/>
      <c r="CF26" s="82"/>
      <c r="CG26" s="82"/>
      <c r="CH26" s="340"/>
    </row>
    <row r="27" spans="1:86" s="4" customFormat="1" ht="244.5" customHeight="1">
      <c r="A27" s="190" t="s">
        <v>138</v>
      </c>
      <c r="B27" s="193">
        <v>8</v>
      </c>
      <c r="C27" s="195" t="s">
        <v>139</v>
      </c>
      <c r="D27" s="197" t="s">
        <v>140</v>
      </c>
      <c r="E27" s="132" t="s">
        <v>141</v>
      </c>
      <c r="F27" s="199" t="s">
        <v>62</v>
      </c>
      <c r="G27" s="126" t="s">
        <v>142</v>
      </c>
      <c r="H27" s="145">
        <v>26264</v>
      </c>
      <c r="I27" s="146">
        <v>26656</v>
      </c>
      <c r="J27" s="146">
        <v>27048</v>
      </c>
      <c r="K27" s="146">
        <v>27440</v>
      </c>
      <c r="L27" s="147"/>
      <c r="M27" s="146">
        <v>26656</v>
      </c>
      <c r="N27" s="146">
        <v>27048</v>
      </c>
      <c r="O27" s="146">
        <v>27440</v>
      </c>
      <c r="P27" s="201" t="s">
        <v>84</v>
      </c>
      <c r="Q27" s="202"/>
      <c r="R27" s="202"/>
      <c r="S27" s="203"/>
      <c r="T27" s="147"/>
      <c r="U27" s="207" t="s">
        <v>84</v>
      </c>
      <c r="V27" s="208"/>
      <c r="W27" s="209"/>
      <c r="X27" s="153">
        <f t="shared" si="22"/>
        <v>26264</v>
      </c>
      <c r="Y27" s="318">
        <f>IFERROR((X27/X28),"")</f>
        <v>0.98</v>
      </c>
      <c r="Z27" s="154">
        <v>26173</v>
      </c>
      <c r="AA27" s="327">
        <f t="shared" ref="AA27" si="60">IFERROR((Z27/Z28),"")</f>
        <v>0.9826175101366571</v>
      </c>
      <c r="AB27" s="324">
        <f t="shared" ref="AB27" si="61">IFERROR(AA27/Y27,0)</f>
        <v>1.0026709287108746</v>
      </c>
      <c r="AC27" s="329" t="s">
        <v>143</v>
      </c>
      <c r="AD27" s="331" t="s">
        <v>144</v>
      </c>
      <c r="AE27" s="75" t="s">
        <v>145</v>
      </c>
      <c r="AF27" s="80" t="s">
        <v>85</v>
      </c>
      <c r="AG27" s="80"/>
      <c r="AH27" s="186"/>
      <c r="AI27" s="341"/>
      <c r="AK27" s="153">
        <f t="shared" si="31"/>
        <v>26656</v>
      </c>
      <c r="AL27" s="320">
        <f>IFERROR((AK27/AK28),"")</f>
        <v>0.98</v>
      </c>
      <c r="AM27" s="154">
        <v>27862</v>
      </c>
      <c r="AN27" s="320">
        <f t="shared" ref="AN27" si="62">IFERROR((AM27/AM28),"")</f>
        <v>0.99510696810600374</v>
      </c>
      <c r="AO27" s="324">
        <f t="shared" ref="AO27" si="63">IFERROR(AN27/AL27,0)</f>
        <v>1.0154152735775548</v>
      </c>
      <c r="AP27" s="166">
        <f>M27</f>
        <v>26656</v>
      </c>
      <c r="AQ27" s="320">
        <f>IFERROR((AP27/AP28),"")</f>
        <v>0.98</v>
      </c>
      <c r="AR27" s="184">
        <f>AM27</f>
        <v>27862</v>
      </c>
      <c r="AS27" s="322">
        <f t="shared" ref="AS27" si="64">IFERROR((AR27/AR28),"")</f>
        <v>0.99510696810600374</v>
      </c>
      <c r="AT27" s="324">
        <f t="shared" ref="AT27" si="65">IFERROR(AS27/AQ27,0)</f>
        <v>1.0154152735775548</v>
      </c>
      <c r="AU27" s="325" t="s">
        <v>146</v>
      </c>
      <c r="AV27" s="337" t="s">
        <v>147</v>
      </c>
      <c r="AW27" s="75"/>
      <c r="AX27" s="172">
        <v>27862</v>
      </c>
      <c r="AY27" s="173" t="s">
        <v>134</v>
      </c>
      <c r="AZ27" s="339"/>
      <c r="BB27" s="38">
        <f t="shared" si="26"/>
        <v>27048</v>
      </c>
      <c r="BC27" s="316">
        <f>IFERROR((BB27/BB28),"")</f>
        <v>0.98</v>
      </c>
      <c r="BD27" s="39"/>
      <c r="BE27" s="316" t="str">
        <f t="shared" ref="BE27" si="66">IFERROR((BD27/BD28),"")</f>
        <v/>
      </c>
      <c r="BF27" s="289">
        <f t="shared" ref="BF27" si="67">IFERROR(BE27/BC27,0)</f>
        <v>0</v>
      </c>
      <c r="BG27" s="59">
        <f>N27</f>
        <v>27048</v>
      </c>
      <c r="BH27" s="316">
        <f>IFERROR((BG27/BG28),"")</f>
        <v>0.98</v>
      </c>
      <c r="BI27" s="60">
        <f>BD27</f>
        <v>0</v>
      </c>
      <c r="BJ27" s="316" t="str">
        <f t="shared" ref="BJ27" si="68">IFERROR((BI27/BI28),"")</f>
        <v/>
      </c>
      <c r="BK27" s="289">
        <f t="shared" ref="BK27" si="69">IFERROR(BJ27/BH27,0)</f>
        <v>0</v>
      </c>
      <c r="BL27" s="333"/>
      <c r="BM27" s="335"/>
      <c r="BN27" s="75"/>
      <c r="BO27" s="80"/>
      <c r="BP27" s="80"/>
      <c r="BQ27" s="339"/>
      <c r="BR27" s="29"/>
      <c r="BS27" s="38">
        <f t="shared" si="0"/>
        <v>27440</v>
      </c>
      <c r="BT27" s="316">
        <f>IFERROR((BS27/BS28),"")</f>
        <v>0.98</v>
      </c>
      <c r="BU27" s="39"/>
      <c r="BV27" s="316" t="str">
        <f t="shared" ref="BV27" si="70">IFERROR((BU27/BU28),"")</f>
        <v/>
      </c>
      <c r="BW27" s="289">
        <f t="shared" ref="BW27" si="71">IFERROR(BV27/BT27,0)</f>
        <v>0</v>
      </c>
      <c r="BX27" s="59">
        <f>O27</f>
        <v>27440</v>
      </c>
      <c r="BY27" s="316">
        <f>IFERROR((BX27/BX28),"")</f>
        <v>0.98</v>
      </c>
      <c r="BZ27" s="60">
        <f>BU27</f>
        <v>0</v>
      </c>
      <c r="CA27" s="312" t="str">
        <f t="shared" ref="CA27" si="72">IFERROR((BZ27/BZ28),"")</f>
        <v/>
      </c>
      <c r="CB27" s="276">
        <f t="shared" ref="CB27" si="73">IFERROR(CA27/BY27,0)</f>
        <v>0</v>
      </c>
      <c r="CC27" s="314"/>
      <c r="CD27" s="315"/>
      <c r="CE27" s="75"/>
      <c r="CF27" s="80"/>
      <c r="CG27" s="80"/>
      <c r="CH27" s="339"/>
    </row>
    <row r="28" spans="1:86" s="4" customFormat="1" ht="244.5" customHeight="1">
      <c r="A28" s="191"/>
      <c r="B28" s="194"/>
      <c r="C28" s="196"/>
      <c r="D28" s="198"/>
      <c r="E28" s="133" t="s">
        <v>148</v>
      </c>
      <c r="F28" s="200"/>
      <c r="G28" s="127" t="s">
        <v>149</v>
      </c>
      <c r="H28" s="155">
        <v>26800</v>
      </c>
      <c r="I28" s="156">
        <v>27200</v>
      </c>
      <c r="J28" s="156">
        <v>27600</v>
      </c>
      <c r="K28" s="156">
        <v>28000</v>
      </c>
      <c r="L28" s="157"/>
      <c r="M28" s="156">
        <v>27200</v>
      </c>
      <c r="N28" s="156">
        <v>27600</v>
      </c>
      <c r="O28" s="156">
        <v>28000</v>
      </c>
      <c r="P28" s="201" t="s">
        <v>84</v>
      </c>
      <c r="Q28" s="202"/>
      <c r="R28" s="202"/>
      <c r="S28" s="203"/>
      <c r="T28" s="157"/>
      <c r="U28" s="204" t="s">
        <v>84</v>
      </c>
      <c r="V28" s="205"/>
      <c r="W28" s="206"/>
      <c r="X28" s="163">
        <f t="shared" si="22"/>
        <v>26800</v>
      </c>
      <c r="Y28" s="319"/>
      <c r="Z28" s="164">
        <v>26636</v>
      </c>
      <c r="AA28" s="328"/>
      <c r="AB28" s="324"/>
      <c r="AC28" s="330"/>
      <c r="AD28" s="332"/>
      <c r="AE28" s="81" t="s">
        <v>145</v>
      </c>
      <c r="AF28" s="82" t="s">
        <v>137</v>
      </c>
      <c r="AG28" s="82"/>
      <c r="AH28" s="187"/>
      <c r="AI28" s="342"/>
      <c r="AK28" s="163">
        <f t="shared" si="31"/>
        <v>27200</v>
      </c>
      <c r="AL28" s="321"/>
      <c r="AM28" s="164">
        <v>27999</v>
      </c>
      <c r="AN28" s="321"/>
      <c r="AO28" s="324"/>
      <c r="AP28" s="167">
        <f>M28</f>
        <v>27200</v>
      </c>
      <c r="AQ28" s="321"/>
      <c r="AR28" s="185">
        <f>AM28</f>
        <v>27999</v>
      </c>
      <c r="AS28" s="323"/>
      <c r="AT28" s="324"/>
      <c r="AU28" s="326"/>
      <c r="AV28" s="338"/>
      <c r="AW28" s="81"/>
      <c r="AX28" s="174">
        <v>27999</v>
      </c>
      <c r="AY28" s="175" t="s">
        <v>124</v>
      </c>
      <c r="AZ28" s="340"/>
      <c r="BB28" s="40">
        <f t="shared" si="26"/>
        <v>27600</v>
      </c>
      <c r="BC28" s="317"/>
      <c r="BD28" s="41"/>
      <c r="BE28" s="317"/>
      <c r="BF28" s="289"/>
      <c r="BG28" s="61">
        <f>N28</f>
        <v>27600</v>
      </c>
      <c r="BH28" s="317"/>
      <c r="BI28" s="62">
        <f>BD28</f>
        <v>0</v>
      </c>
      <c r="BJ28" s="317"/>
      <c r="BK28" s="289"/>
      <c r="BL28" s="334"/>
      <c r="BM28" s="336"/>
      <c r="BN28" s="81"/>
      <c r="BO28" s="82"/>
      <c r="BP28" s="82"/>
      <c r="BQ28" s="340"/>
      <c r="BR28" s="29"/>
      <c r="BS28" s="40">
        <f t="shared" si="0"/>
        <v>28000</v>
      </c>
      <c r="BT28" s="317"/>
      <c r="BU28" s="41"/>
      <c r="BV28" s="317"/>
      <c r="BW28" s="289"/>
      <c r="BX28" s="61">
        <f>O28</f>
        <v>28000</v>
      </c>
      <c r="BY28" s="317"/>
      <c r="BZ28" s="62">
        <f>BU28</f>
        <v>0</v>
      </c>
      <c r="CA28" s="313"/>
      <c r="CB28" s="276"/>
      <c r="CC28" s="278"/>
      <c r="CD28" s="280"/>
      <c r="CE28" s="81"/>
      <c r="CF28" s="82"/>
      <c r="CG28" s="82"/>
      <c r="CH28" s="340"/>
    </row>
    <row r="29" spans="1:86" s="4" customFormat="1" ht="171.75" customHeight="1">
      <c r="A29" s="191"/>
      <c r="B29" s="193">
        <v>9</v>
      </c>
      <c r="C29" s="195" t="s">
        <v>150</v>
      </c>
      <c r="D29" s="197" t="s">
        <v>151</v>
      </c>
      <c r="E29" s="132" t="s">
        <v>152</v>
      </c>
      <c r="F29" s="199" t="s">
        <v>62</v>
      </c>
      <c r="G29" s="124" t="s">
        <v>153</v>
      </c>
      <c r="H29" s="145">
        <v>142</v>
      </c>
      <c r="I29" s="146">
        <v>421</v>
      </c>
      <c r="J29" s="146">
        <v>490</v>
      </c>
      <c r="K29" s="146">
        <v>270</v>
      </c>
      <c r="L29" s="147"/>
      <c r="M29" s="146">
        <v>421</v>
      </c>
      <c r="N29" s="146">
        <v>490</v>
      </c>
      <c r="O29" s="146">
        <v>270</v>
      </c>
      <c r="P29" s="148">
        <f t="shared" si="17"/>
        <v>142</v>
      </c>
      <c r="Q29" s="149">
        <f t="shared" si="18"/>
        <v>563</v>
      </c>
      <c r="R29" s="149">
        <f t="shared" si="19"/>
        <v>1053</v>
      </c>
      <c r="S29" s="150">
        <f t="shared" si="20"/>
        <v>1323</v>
      </c>
      <c r="T29" s="147"/>
      <c r="U29" s="151">
        <f>H29+M29</f>
        <v>563</v>
      </c>
      <c r="V29" s="151">
        <f>U29+N29</f>
        <v>1053</v>
      </c>
      <c r="W29" s="152">
        <f>V29+O29</f>
        <v>1323</v>
      </c>
      <c r="X29" s="153">
        <f t="shared" si="22"/>
        <v>142</v>
      </c>
      <c r="Y29" s="318">
        <f>IFERROR((X29/X30),"")</f>
        <v>8.4523809523809525E-3</v>
      </c>
      <c r="Z29" s="154">
        <v>149</v>
      </c>
      <c r="AA29" s="327">
        <f t="shared" ref="AA29" si="74">IFERROR((Z29/Z30),"")</f>
        <v>8.328675237562885E-3</v>
      </c>
      <c r="AB29" s="324">
        <f t="shared" ref="AB29" si="75">IFERROR(AA29/Y29,0)</f>
        <v>0.98536439430321454</v>
      </c>
      <c r="AC29" s="329" t="s">
        <v>154</v>
      </c>
      <c r="AD29" s="331" t="s">
        <v>155</v>
      </c>
      <c r="AE29" s="75" t="s">
        <v>145</v>
      </c>
      <c r="AF29" s="80" t="s">
        <v>156</v>
      </c>
      <c r="AG29" s="80"/>
      <c r="AH29" s="186"/>
      <c r="AI29" s="341"/>
      <c r="AK29" s="153">
        <f t="shared" si="31"/>
        <v>421</v>
      </c>
      <c r="AL29" s="320">
        <f>IFERROR((AK29/AK30),"")</f>
        <v>2.2756756756756757E-2</v>
      </c>
      <c r="AM29" s="154">
        <v>374</v>
      </c>
      <c r="AN29" s="320">
        <f t="shared" ref="AN29" si="76">IFERROR((AM29/AM30),"")</f>
        <v>9.80829246544806E-3</v>
      </c>
      <c r="AO29" s="324">
        <f t="shared" ref="AO29" si="77">IFERROR(AN29/AL29,0)</f>
        <v>0.43100572591636366</v>
      </c>
      <c r="AP29" s="166">
        <f>U29</f>
        <v>563</v>
      </c>
      <c r="AQ29" s="320">
        <f>IFERROR((AP29/AP30),"")</f>
        <v>1.5949008498583571E-2</v>
      </c>
      <c r="AR29" s="184">
        <f>Z29+AM29</f>
        <v>523</v>
      </c>
      <c r="AS29" s="322">
        <f t="shared" ref="AS29" si="78">IFERROR((AR29/AR30),"")</f>
        <v>9.3357847949875946E-3</v>
      </c>
      <c r="AT29" s="324">
        <f t="shared" ref="AT29" si="79">IFERROR(AS29/AQ29,0)</f>
        <v>0.58535204842462174</v>
      </c>
      <c r="AU29" s="325" t="s">
        <v>157</v>
      </c>
      <c r="AV29" s="337" t="s">
        <v>158</v>
      </c>
      <c r="AW29" s="75"/>
      <c r="AX29" s="172">
        <v>4865</v>
      </c>
      <c r="AY29" s="173" t="s">
        <v>159</v>
      </c>
      <c r="AZ29" s="339"/>
      <c r="BB29" s="38">
        <f t="shared" si="26"/>
        <v>490</v>
      </c>
      <c r="BC29" s="316">
        <f>IFERROR((BB29/BB30),"")</f>
        <v>2.6063829787234042E-2</v>
      </c>
      <c r="BD29" s="39"/>
      <c r="BE29" s="316" t="str">
        <f t="shared" ref="BE29" si="80">IFERROR((BD29/BD30),"")</f>
        <v/>
      </c>
      <c r="BF29" s="289">
        <f t="shared" ref="BF29" si="81">IFERROR(BE29/BC29,0)</f>
        <v>0</v>
      </c>
      <c r="BG29" s="59">
        <f>V29</f>
        <v>1053</v>
      </c>
      <c r="BH29" s="316">
        <f>IFERROR((BG29/BG30),"")</f>
        <v>1.9463955637707947E-2</v>
      </c>
      <c r="BI29" s="60">
        <f>AR29+BD29</f>
        <v>523</v>
      </c>
      <c r="BJ29" s="316">
        <f t="shared" ref="BJ29" si="82">IFERROR((BI29/BI30),"")</f>
        <v>9.3357847949875946E-3</v>
      </c>
      <c r="BK29" s="289">
        <f t="shared" ref="BK29" si="83">IFERROR(BJ29/BH29,0)</f>
        <v>0.47964478386403503</v>
      </c>
      <c r="BL29" s="333"/>
      <c r="BM29" s="335"/>
      <c r="BN29" s="75"/>
      <c r="BO29" s="80"/>
      <c r="BP29" s="80"/>
      <c r="BQ29" s="339"/>
      <c r="BR29" s="29"/>
      <c r="BS29" s="38">
        <f t="shared" si="0"/>
        <v>270</v>
      </c>
      <c r="BT29" s="316">
        <f>IFERROR((BS29/BS30),"")</f>
        <v>1.40625E-2</v>
      </c>
      <c r="BU29" s="39"/>
      <c r="BV29" s="316" t="str">
        <f t="shared" ref="BV29" si="84">IFERROR((BU29/BU30),"")</f>
        <v/>
      </c>
      <c r="BW29" s="289">
        <f t="shared" ref="BW29" si="85">IFERROR(BV29/BT29,0)</f>
        <v>0</v>
      </c>
      <c r="BX29" s="59">
        <f>W29</f>
        <v>1323</v>
      </c>
      <c r="BY29" s="316">
        <f>IFERROR((BX29/BX30),"")</f>
        <v>1.804911323328786E-2</v>
      </c>
      <c r="BZ29" s="60">
        <f>BI29+BU29</f>
        <v>523</v>
      </c>
      <c r="CA29" s="312">
        <f t="shared" ref="CA29" si="86">IFERROR((BZ29/BZ30),"")</f>
        <v>9.3357847949875946E-3</v>
      </c>
      <c r="CB29" s="276">
        <f t="shared" ref="CB29" si="87">IFERROR(CA29/BY29,0)</f>
        <v>0.51724340549704506</v>
      </c>
      <c r="CC29" s="314"/>
      <c r="CD29" s="315"/>
      <c r="CE29" s="75"/>
      <c r="CF29" s="80"/>
      <c r="CG29" s="80"/>
      <c r="CH29" s="339"/>
    </row>
    <row r="30" spans="1:86" s="4" customFormat="1" ht="172.5" customHeight="1">
      <c r="A30" s="191"/>
      <c r="B30" s="194"/>
      <c r="C30" s="196"/>
      <c r="D30" s="343"/>
      <c r="E30" s="133" t="s">
        <v>160</v>
      </c>
      <c r="F30" s="200"/>
      <c r="G30" s="125" t="s">
        <v>161</v>
      </c>
      <c r="H30" s="165">
        <v>16800</v>
      </c>
      <c r="I30" s="156">
        <v>18500</v>
      </c>
      <c r="J30" s="156">
        <v>18800</v>
      </c>
      <c r="K30" s="156">
        <v>19200</v>
      </c>
      <c r="L30" s="157"/>
      <c r="M30" s="156">
        <v>18500</v>
      </c>
      <c r="N30" s="156">
        <v>18800</v>
      </c>
      <c r="O30" s="156">
        <v>19200</v>
      </c>
      <c r="P30" s="158">
        <f t="shared" si="17"/>
        <v>16800</v>
      </c>
      <c r="Q30" s="159">
        <f t="shared" si="18"/>
        <v>35300</v>
      </c>
      <c r="R30" s="159">
        <f t="shared" si="19"/>
        <v>54100</v>
      </c>
      <c r="S30" s="160">
        <f t="shared" si="20"/>
        <v>73300</v>
      </c>
      <c r="T30" s="157"/>
      <c r="U30" s="161">
        <f>H30+M30</f>
        <v>35300</v>
      </c>
      <c r="V30" s="161">
        <f>U30+N30</f>
        <v>54100</v>
      </c>
      <c r="W30" s="162">
        <f>V30+O30</f>
        <v>73300</v>
      </c>
      <c r="X30" s="163">
        <f t="shared" si="22"/>
        <v>16800</v>
      </c>
      <c r="Y30" s="319"/>
      <c r="Z30" s="164">
        <v>17890</v>
      </c>
      <c r="AA30" s="328"/>
      <c r="AB30" s="324"/>
      <c r="AC30" s="330"/>
      <c r="AD30" s="332"/>
      <c r="AE30" s="81" t="s">
        <v>145</v>
      </c>
      <c r="AF30" s="82" t="s">
        <v>162</v>
      </c>
      <c r="AG30" s="82"/>
      <c r="AH30" s="187"/>
      <c r="AI30" s="342"/>
      <c r="AK30" s="163">
        <f t="shared" si="31"/>
        <v>18500</v>
      </c>
      <c r="AL30" s="321"/>
      <c r="AM30" s="164">
        <v>38131</v>
      </c>
      <c r="AN30" s="321"/>
      <c r="AO30" s="324"/>
      <c r="AP30" s="167">
        <f>U30</f>
        <v>35300</v>
      </c>
      <c r="AQ30" s="321"/>
      <c r="AR30" s="185">
        <f>Z30+AM30</f>
        <v>56021</v>
      </c>
      <c r="AS30" s="323"/>
      <c r="AT30" s="324"/>
      <c r="AU30" s="326"/>
      <c r="AV30" s="338"/>
      <c r="AW30" s="81"/>
      <c r="AX30" s="174">
        <v>65178</v>
      </c>
      <c r="AY30" s="175" t="s">
        <v>163</v>
      </c>
      <c r="AZ30" s="340"/>
      <c r="BB30" s="40">
        <f t="shared" si="26"/>
        <v>18800</v>
      </c>
      <c r="BC30" s="317"/>
      <c r="BD30" s="41"/>
      <c r="BE30" s="317"/>
      <c r="BF30" s="289"/>
      <c r="BG30" s="61">
        <f>V30</f>
        <v>54100</v>
      </c>
      <c r="BH30" s="317"/>
      <c r="BI30" s="62">
        <f>AR30+BD30</f>
        <v>56021</v>
      </c>
      <c r="BJ30" s="317"/>
      <c r="BK30" s="289"/>
      <c r="BL30" s="334"/>
      <c r="BM30" s="336"/>
      <c r="BN30" s="81"/>
      <c r="BO30" s="82"/>
      <c r="BP30" s="82"/>
      <c r="BQ30" s="340"/>
      <c r="BR30" s="29"/>
      <c r="BS30" s="40">
        <f t="shared" si="0"/>
        <v>19200</v>
      </c>
      <c r="BT30" s="317"/>
      <c r="BU30" s="41"/>
      <c r="BV30" s="317"/>
      <c r="BW30" s="289"/>
      <c r="BX30" s="61">
        <f>W30</f>
        <v>73300</v>
      </c>
      <c r="BY30" s="317"/>
      <c r="BZ30" s="62">
        <f>BI30+BU30</f>
        <v>56021</v>
      </c>
      <c r="CA30" s="313"/>
      <c r="CB30" s="276"/>
      <c r="CC30" s="278"/>
      <c r="CD30" s="280"/>
      <c r="CE30" s="81"/>
      <c r="CF30" s="82"/>
      <c r="CG30" s="82"/>
      <c r="CH30" s="340"/>
    </row>
    <row r="31" spans="1:86" s="4" customFormat="1" ht="230.25" customHeight="1">
      <c r="A31" s="191"/>
      <c r="B31" s="193">
        <v>10</v>
      </c>
      <c r="C31" s="195" t="s">
        <v>164</v>
      </c>
      <c r="D31" s="197" t="s">
        <v>165</v>
      </c>
      <c r="E31" s="136" t="s">
        <v>166</v>
      </c>
      <c r="F31" s="199" t="s">
        <v>62</v>
      </c>
      <c r="G31" s="124" t="s">
        <v>167</v>
      </c>
      <c r="H31" s="145">
        <v>75</v>
      </c>
      <c r="I31" s="146">
        <v>345</v>
      </c>
      <c r="J31" s="146">
        <v>845</v>
      </c>
      <c r="K31" s="146">
        <v>1085</v>
      </c>
      <c r="L31" s="147"/>
      <c r="M31" s="146">
        <v>345</v>
      </c>
      <c r="N31" s="146">
        <v>845</v>
      </c>
      <c r="O31" s="146">
        <v>1085</v>
      </c>
      <c r="P31" s="210" t="s">
        <v>168</v>
      </c>
      <c r="Q31" s="211"/>
      <c r="R31" s="211"/>
      <c r="S31" s="212"/>
      <c r="T31" s="147"/>
      <c r="U31" s="216" t="s">
        <v>168</v>
      </c>
      <c r="V31" s="217"/>
      <c r="W31" s="218"/>
      <c r="X31" s="153">
        <f t="shared" si="22"/>
        <v>75</v>
      </c>
      <c r="Y31" s="318">
        <f>IFERROR((X31/X32),"")</f>
        <v>7.0754716981132074E-2</v>
      </c>
      <c r="Z31" s="154">
        <v>760</v>
      </c>
      <c r="AA31" s="327">
        <f t="shared" ref="AA31" si="88">IFERROR((Z31/Z32),"")</f>
        <v>0.70500927643784783</v>
      </c>
      <c r="AB31" s="324">
        <f t="shared" ref="AB31" si="89">IFERROR(AA31/Y31,0)</f>
        <v>9.9641311069882494</v>
      </c>
      <c r="AC31" s="329" t="s">
        <v>169</v>
      </c>
      <c r="AD31" s="331" t="s">
        <v>170</v>
      </c>
      <c r="AE31" s="75" t="s">
        <v>171</v>
      </c>
      <c r="AF31" s="80" t="s">
        <v>171</v>
      </c>
      <c r="AG31" s="80"/>
      <c r="AH31" s="186"/>
      <c r="AI31" s="341"/>
      <c r="AK31" s="153">
        <f t="shared" si="31"/>
        <v>345</v>
      </c>
      <c r="AL31" s="320">
        <f>IFERROR((AK31/AK32),"")</f>
        <v>0.31797235023041476</v>
      </c>
      <c r="AM31" s="154">
        <v>905</v>
      </c>
      <c r="AN31" s="320">
        <f t="shared" ref="AN31" si="90">IFERROR((AM31/AM32),"")</f>
        <v>0.8837890625</v>
      </c>
      <c r="AO31" s="324">
        <f t="shared" ref="AO31" si="91">IFERROR(AN31/AL31,0)</f>
        <v>2.7794525588768115</v>
      </c>
      <c r="AP31" s="166">
        <f>M31</f>
        <v>345</v>
      </c>
      <c r="AQ31" s="320">
        <f>IFERROR((AP31/AP32),"")</f>
        <v>0.31797235023041476</v>
      </c>
      <c r="AR31" s="184">
        <f>AM31</f>
        <v>905</v>
      </c>
      <c r="AS31" s="344">
        <f t="shared" ref="AS31" si="92">IFERROR((AR31/AR32),"")</f>
        <v>0.8837890625</v>
      </c>
      <c r="AT31" s="324">
        <f t="shared" ref="AT31" si="93">IFERROR(AS31/AQ31,0)</f>
        <v>2.7794525588768115</v>
      </c>
      <c r="AU31" s="325" t="s">
        <v>172</v>
      </c>
      <c r="AV31" s="337" t="s">
        <v>173</v>
      </c>
      <c r="AW31" s="75"/>
      <c r="AX31" s="172">
        <v>905</v>
      </c>
      <c r="AY31" s="173" t="s">
        <v>174</v>
      </c>
      <c r="AZ31" s="351" t="s">
        <v>175</v>
      </c>
      <c r="BB31" s="38">
        <f t="shared" si="26"/>
        <v>845</v>
      </c>
      <c r="BC31" s="316">
        <f>IFERROR((BB31/BB32),"")</f>
        <v>0.77880184331797231</v>
      </c>
      <c r="BD31" s="39"/>
      <c r="BE31" s="316" t="str">
        <f t="shared" ref="BE31" si="94">IFERROR((BD31/BD32),"")</f>
        <v/>
      </c>
      <c r="BF31" s="289">
        <f t="shared" ref="BF31" si="95">IFERROR(BE31/BC31,0)</f>
        <v>0</v>
      </c>
      <c r="BG31" s="59">
        <f>N31</f>
        <v>845</v>
      </c>
      <c r="BH31" s="316">
        <f>IFERROR((BG31/BG32),"")</f>
        <v>0.77880184331797231</v>
      </c>
      <c r="BI31" s="60">
        <f>BD31</f>
        <v>0</v>
      </c>
      <c r="BJ31" s="316" t="str">
        <f t="shared" ref="BJ31" si="96">IFERROR((BI31/BI32),"")</f>
        <v/>
      </c>
      <c r="BK31" s="289">
        <f t="shared" ref="BK31" si="97">IFERROR(BJ31/BH31,0)</f>
        <v>0</v>
      </c>
      <c r="BL31" s="333"/>
      <c r="BM31" s="335"/>
      <c r="BN31" s="75"/>
      <c r="BO31" s="80"/>
      <c r="BP31" s="80"/>
      <c r="BQ31" s="339"/>
      <c r="BR31" s="29"/>
      <c r="BS31" s="38">
        <f t="shared" si="0"/>
        <v>1085</v>
      </c>
      <c r="BT31" s="316">
        <f>IFERROR((BS31/BS32),"")</f>
        <v>1</v>
      </c>
      <c r="BU31" s="39"/>
      <c r="BV31" s="316" t="str">
        <f t="shared" ref="BV31" si="98">IFERROR((BU31/BU32),"")</f>
        <v/>
      </c>
      <c r="BW31" s="289">
        <f t="shared" ref="BW31" si="99">IFERROR(BV31/BT31,0)</f>
        <v>0</v>
      </c>
      <c r="BX31" s="59">
        <f>O31</f>
        <v>1085</v>
      </c>
      <c r="BY31" s="316">
        <f>IFERROR((BX31/BX32),"")</f>
        <v>1</v>
      </c>
      <c r="BZ31" s="60">
        <f>BU31</f>
        <v>0</v>
      </c>
      <c r="CA31" s="312" t="str">
        <f t="shared" ref="CA31" si="100">IFERROR((BZ31/BZ32),"")</f>
        <v/>
      </c>
      <c r="CB31" s="276">
        <f t="shared" ref="CB31" si="101">IFERROR(CA31/BY31,0)</f>
        <v>0</v>
      </c>
      <c r="CC31" s="314"/>
      <c r="CD31" s="315"/>
      <c r="CE31" s="75"/>
      <c r="CF31" s="80"/>
      <c r="CG31" s="80"/>
      <c r="CH31" s="339"/>
    </row>
    <row r="32" spans="1:86" s="4" customFormat="1" ht="220.5" customHeight="1">
      <c r="A32" s="191"/>
      <c r="B32" s="194"/>
      <c r="C32" s="196"/>
      <c r="D32" s="198"/>
      <c r="E32" s="133" t="s">
        <v>176</v>
      </c>
      <c r="F32" s="200"/>
      <c r="G32" s="125" t="s">
        <v>177</v>
      </c>
      <c r="H32" s="155">
        <v>1060</v>
      </c>
      <c r="I32" s="156">
        <v>1085</v>
      </c>
      <c r="J32" s="156">
        <v>1085</v>
      </c>
      <c r="K32" s="156">
        <v>1085</v>
      </c>
      <c r="L32" s="157"/>
      <c r="M32" s="156">
        <v>1085</v>
      </c>
      <c r="N32" s="156">
        <v>1085</v>
      </c>
      <c r="O32" s="156">
        <v>1085</v>
      </c>
      <c r="P32" s="213"/>
      <c r="Q32" s="214"/>
      <c r="R32" s="214"/>
      <c r="S32" s="215"/>
      <c r="T32" s="157"/>
      <c r="U32" s="219"/>
      <c r="V32" s="220"/>
      <c r="W32" s="221"/>
      <c r="X32" s="163">
        <f>H32</f>
        <v>1060</v>
      </c>
      <c r="Y32" s="319"/>
      <c r="Z32" s="164">
        <v>1078</v>
      </c>
      <c r="AA32" s="328"/>
      <c r="AB32" s="324"/>
      <c r="AC32" s="330"/>
      <c r="AD32" s="332"/>
      <c r="AE32" s="81" t="s">
        <v>171</v>
      </c>
      <c r="AF32" s="82" t="s">
        <v>171</v>
      </c>
      <c r="AG32" s="82"/>
      <c r="AH32" s="187"/>
      <c r="AI32" s="342"/>
      <c r="AK32" s="163">
        <f t="shared" si="31"/>
        <v>1085</v>
      </c>
      <c r="AL32" s="321"/>
      <c r="AM32" s="164">
        <v>1024</v>
      </c>
      <c r="AN32" s="321"/>
      <c r="AO32" s="324"/>
      <c r="AP32" s="167">
        <f>M32</f>
        <v>1085</v>
      </c>
      <c r="AQ32" s="321"/>
      <c r="AR32" s="185">
        <f>AM32</f>
        <v>1024</v>
      </c>
      <c r="AS32" s="345"/>
      <c r="AT32" s="324"/>
      <c r="AU32" s="326"/>
      <c r="AV32" s="338"/>
      <c r="AW32" s="81"/>
      <c r="AX32" s="174">
        <v>1024</v>
      </c>
      <c r="AY32" s="175" t="s">
        <v>124</v>
      </c>
      <c r="AZ32" s="352"/>
      <c r="BB32" s="40">
        <f t="shared" si="26"/>
        <v>1085</v>
      </c>
      <c r="BC32" s="317"/>
      <c r="BD32" s="41"/>
      <c r="BE32" s="317"/>
      <c r="BF32" s="289"/>
      <c r="BG32" s="61">
        <f>N32</f>
        <v>1085</v>
      </c>
      <c r="BH32" s="317"/>
      <c r="BI32" s="62">
        <f>BD32</f>
        <v>0</v>
      </c>
      <c r="BJ32" s="317"/>
      <c r="BK32" s="289"/>
      <c r="BL32" s="334"/>
      <c r="BM32" s="336"/>
      <c r="BN32" s="81"/>
      <c r="BO32" s="82"/>
      <c r="BP32" s="82"/>
      <c r="BQ32" s="340"/>
      <c r="BR32" s="29"/>
      <c r="BS32" s="40">
        <f t="shared" si="0"/>
        <v>1085</v>
      </c>
      <c r="BT32" s="317"/>
      <c r="BU32" s="41"/>
      <c r="BV32" s="317"/>
      <c r="BW32" s="289"/>
      <c r="BX32" s="61">
        <f>O32</f>
        <v>1085</v>
      </c>
      <c r="BY32" s="317"/>
      <c r="BZ32" s="62">
        <f>BU32</f>
        <v>0</v>
      </c>
      <c r="CA32" s="313"/>
      <c r="CB32" s="276"/>
      <c r="CC32" s="278"/>
      <c r="CD32" s="280"/>
      <c r="CE32" s="81"/>
      <c r="CF32" s="82"/>
      <c r="CG32" s="82"/>
      <c r="CH32" s="340"/>
    </row>
    <row r="33" spans="1:86" s="4" customFormat="1" ht="127.5" customHeight="1">
      <c r="A33" s="191"/>
      <c r="B33" s="193">
        <v>11</v>
      </c>
      <c r="C33" s="195" t="s">
        <v>178</v>
      </c>
      <c r="D33" s="197" t="s">
        <v>179</v>
      </c>
      <c r="E33" s="132" t="s">
        <v>180</v>
      </c>
      <c r="F33" s="199" t="s">
        <v>62</v>
      </c>
      <c r="G33" s="124" t="s">
        <v>181</v>
      </c>
      <c r="H33" s="145">
        <v>0</v>
      </c>
      <c r="I33" s="146">
        <v>2466</v>
      </c>
      <c r="J33" s="146">
        <v>2960</v>
      </c>
      <c r="K33" s="146">
        <v>2799</v>
      </c>
      <c r="L33" s="147"/>
      <c r="M33" s="146">
        <v>2466</v>
      </c>
      <c r="N33" s="146">
        <v>2960</v>
      </c>
      <c r="O33" s="146">
        <v>2799</v>
      </c>
      <c r="P33" s="148">
        <f t="shared" si="17"/>
        <v>0</v>
      </c>
      <c r="Q33" s="149">
        <f t="shared" si="18"/>
        <v>2466</v>
      </c>
      <c r="R33" s="149">
        <f t="shared" si="19"/>
        <v>5426</v>
      </c>
      <c r="S33" s="150">
        <f t="shared" si="20"/>
        <v>8225</v>
      </c>
      <c r="T33" s="147"/>
      <c r="U33" s="151">
        <f>H33+M33</f>
        <v>2466</v>
      </c>
      <c r="V33" s="151">
        <f t="shared" ref="V33:W36" si="102">U33+N33</f>
        <v>5426</v>
      </c>
      <c r="W33" s="152">
        <f t="shared" si="102"/>
        <v>8225</v>
      </c>
      <c r="X33" s="153">
        <f t="shared" si="22"/>
        <v>0</v>
      </c>
      <c r="Y33" s="318" t="str">
        <f>IFERROR((X33/X34),"")</f>
        <v/>
      </c>
      <c r="Z33" s="154">
        <v>3711</v>
      </c>
      <c r="AA33" s="327">
        <f t="shared" ref="AA33" si="103">IFERROR((Z33/Z34),"")</f>
        <v>0.27564435861249348</v>
      </c>
      <c r="AB33" s="324">
        <f t="shared" ref="AB33" si="104">IFERROR(AA33/Y33,0)</f>
        <v>0</v>
      </c>
      <c r="AC33" s="329" t="s">
        <v>108</v>
      </c>
      <c r="AD33" s="331" t="s">
        <v>109</v>
      </c>
      <c r="AE33" s="79" t="s">
        <v>93</v>
      </c>
      <c r="AF33" s="83" t="s">
        <v>182</v>
      </c>
      <c r="AG33" s="83"/>
      <c r="AH33" s="186" t="str">
        <f>[1]Seguimiento!AF33</f>
        <v>No se programaron metas de exámenes presentados para el primer trimestre del año.</v>
      </c>
      <c r="AI33" s="341"/>
      <c r="AK33" s="153">
        <f t="shared" si="31"/>
        <v>2466</v>
      </c>
      <c r="AL33" s="320">
        <f>IFERROR((AK33/AK34),"")</f>
        <v>5.301857585139319E-2</v>
      </c>
      <c r="AM33" s="154">
        <v>15750</v>
      </c>
      <c r="AN33" s="320">
        <f t="shared" ref="AN33" si="105">IFERROR((AM33/AM34),"")</f>
        <v>0.26926759214935375</v>
      </c>
      <c r="AO33" s="324">
        <f t="shared" ref="AO33" si="106">IFERROR(AN33/AL33,0)</f>
        <v>5.0787405701746717</v>
      </c>
      <c r="AP33" s="166">
        <f>U33</f>
        <v>2466</v>
      </c>
      <c r="AQ33" s="320">
        <f>IFERROR((AP33/AP34),"")</f>
        <v>5.301857585139319E-2</v>
      </c>
      <c r="AR33" s="184">
        <f>Z33+AM33</f>
        <v>19461</v>
      </c>
      <c r="AS33" s="322">
        <f t="shared" ref="AS33" si="107">IFERROR((AR33/AR34),"")</f>
        <v>0.27046070460704608</v>
      </c>
      <c r="AT33" s="324">
        <f t="shared" ref="AT33" si="108">IFERROR(AS33/AQ33,0)</f>
        <v>5.1012442387197598</v>
      </c>
      <c r="AU33" s="325" t="s">
        <v>183</v>
      </c>
      <c r="AV33" s="337" t="s">
        <v>184</v>
      </c>
      <c r="AW33" s="79"/>
      <c r="AX33" s="181">
        <v>15708</v>
      </c>
      <c r="AY33" s="173" t="s">
        <v>159</v>
      </c>
      <c r="AZ33" s="339"/>
      <c r="BB33" s="38">
        <f t="shared" si="26"/>
        <v>2960</v>
      </c>
      <c r="BC33" s="316">
        <f>IFERROR((BB33/BB34),"")</f>
        <v>5.3034239334921969E-2</v>
      </c>
      <c r="BD33" s="39"/>
      <c r="BE33" s="316" t="str">
        <f t="shared" ref="BE33" si="109">IFERROR((BD33/BD34),"")</f>
        <v/>
      </c>
      <c r="BF33" s="289">
        <f t="shared" ref="BF33" si="110">IFERROR(BE33/BC33,0)</f>
        <v>0</v>
      </c>
      <c r="BG33" s="59">
        <f t="shared" ref="BG33:BG36" si="111">V33</f>
        <v>5426</v>
      </c>
      <c r="BH33" s="316">
        <f>IFERROR((BG33/BG34),"")</f>
        <v>5.3027119472269728E-2</v>
      </c>
      <c r="BI33" s="60">
        <f>AR33+BD33</f>
        <v>19461</v>
      </c>
      <c r="BJ33" s="316">
        <f t="shared" ref="BJ33" si="112">IFERROR((BI33/BI34),"")</f>
        <v>0.27046070460704608</v>
      </c>
      <c r="BK33" s="289">
        <f t="shared" ref="BK33" si="113">IFERROR(BJ33/BH33,0)</f>
        <v>5.1004223366966439</v>
      </c>
      <c r="BL33" s="333"/>
      <c r="BM33" s="335"/>
      <c r="BN33" s="79"/>
      <c r="BO33" s="83"/>
      <c r="BP33" s="83"/>
      <c r="BQ33" s="339"/>
      <c r="BR33" s="29"/>
      <c r="BS33" s="38">
        <f t="shared" si="0"/>
        <v>2799</v>
      </c>
      <c r="BT33" s="316">
        <f>IFERROR((BS33/BS34),"")</f>
        <v>5.3105908245740525E-2</v>
      </c>
      <c r="BU33" s="39"/>
      <c r="BV33" s="316" t="str">
        <f t="shared" ref="BV33" si="114">IFERROR((BU33/BU34),"")</f>
        <v/>
      </c>
      <c r="BW33" s="289">
        <f t="shared" ref="BW33" si="115">IFERROR(BV33/BT33,0)</f>
        <v>0</v>
      </c>
      <c r="BX33" s="59">
        <f>W33</f>
        <v>8225</v>
      </c>
      <c r="BY33" s="316">
        <f>IFERROR((BX33/BX34),"")</f>
        <v>5.3053905347962664E-2</v>
      </c>
      <c r="BZ33" s="60">
        <f>BI33+BU33</f>
        <v>19461</v>
      </c>
      <c r="CA33" s="312">
        <f t="shared" ref="CA33" si="116">IFERROR((BZ33/BZ34),"")</f>
        <v>0.27046070460704608</v>
      </c>
      <c r="CB33" s="276">
        <f t="shared" ref="CB33" si="117">IFERROR(CA33/BY33,0)</f>
        <v>5.0978472335483236</v>
      </c>
      <c r="CC33" s="314"/>
      <c r="CD33" s="315"/>
      <c r="CE33" s="79"/>
      <c r="CF33" s="83"/>
      <c r="CG33" s="83"/>
      <c r="CH33" s="339"/>
    </row>
    <row r="34" spans="1:86" s="4" customFormat="1" ht="216.75" customHeight="1">
      <c r="A34" s="191"/>
      <c r="B34" s="194"/>
      <c r="C34" s="196"/>
      <c r="D34" s="198"/>
      <c r="E34" s="133" t="s">
        <v>185</v>
      </c>
      <c r="F34" s="200"/>
      <c r="G34" s="125" t="s">
        <v>186</v>
      </c>
      <c r="H34" s="155">
        <v>0</v>
      </c>
      <c r="I34" s="156">
        <v>46512</v>
      </c>
      <c r="J34" s="156">
        <v>55813</v>
      </c>
      <c r="K34" s="156">
        <v>52706</v>
      </c>
      <c r="L34" s="157"/>
      <c r="M34" s="156">
        <v>46512</v>
      </c>
      <c r="N34" s="156">
        <v>55813</v>
      </c>
      <c r="O34" s="156">
        <v>52706</v>
      </c>
      <c r="P34" s="158">
        <f t="shared" si="17"/>
        <v>0</v>
      </c>
      <c r="Q34" s="159">
        <f t="shared" si="18"/>
        <v>46512</v>
      </c>
      <c r="R34" s="159">
        <f t="shared" si="19"/>
        <v>102325</v>
      </c>
      <c r="S34" s="160">
        <f t="shared" si="20"/>
        <v>155031</v>
      </c>
      <c r="T34" s="157"/>
      <c r="U34" s="161">
        <f>H34+M34</f>
        <v>46512</v>
      </c>
      <c r="V34" s="161">
        <f t="shared" si="102"/>
        <v>102325</v>
      </c>
      <c r="W34" s="162">
        <f t="shared" si="102"/>
        <v>155031</v>
      </c>
      <c r="X34" s="163">
        <f t="shared" si="22"/>
        <v>0</v>
      </c>
      <c r="Y34" s="319"/>
      <c r="Z34" s="164">
        <v>13463</v>
      </c>
      <c r="AA34" s="328"/>
      <c r="AB34" s="324"/>
      <c r="AC34" s="330"/>
      <c r="AD34" s="332"/>
      <c r="AE34" s="179" t="s">
        <v>187</v>
      </c>
      <c r="AF34" s="82" t="s">
        <v>188</v>
      </c>
      <c r="AG34" s="82"/>
      <c r="AH34" s="187">
        <f>[1]Seguimiento!AF34</f>
        <v>0</v>
      </c>
      <c r="AI34" s="342"/>
      <c r="AK34" s="163">
        <f t="shared" si="31"/>
        <v>46512</v>
      </c>
      <c r="AL34" s="321"/>
      <c r="AM34" s="164">
        <v>58492</v>
      </c>
      <c r="AN34" s="321"/>
      <c r="AO34" s="324"/>
      <c r="AP34" s="167">
        <f>U34</f>
        <v>46512</v>
      </c>
      <c r="AQ34" s="321"/>
      <c r="AR34" s="185">
        <f>Z34+AM34</f>
        <v>71955</v>
      </c>
      <c r="AS34" s="323"/>
      <c r="AT34" s="324"/>
      <c r="AU34" s="326"/>
      <c r="AV34" s="338"/>
      <c r="AW34" s="81"/>
      <c r="AX34" s="174">
        <v>58341</v>
      </c>
      <c r="AY34" s="175" t="s">
        <v>163</v>
      </c>
      <c r="AZ34" s="340"/>
      <c r="BB34" s="40">
        <f t="shared" si="26"/>
        <v>55813</v>
      </c>
      <c r="BC34" s="317"/>
      <c r="BD34" s="41"/>
      <c r="BE34" s="317"/>
      <c r="BF34" s="289"/>
      <c r="BG34" s="61">
        <f t="shared" si="111"/>
        <v>102325</v>
      </c>
      <c r="BH34" s="317"/>
      <c r="BI34" s="62">
        <f>AR34+BD34</f>
        <v>71955</v>
      </c>
      <c r="BJ34" s="317"/>
      <c r="BK34" s="289"/>
      <c r="BL34" s="334"/>
      <c r="BM34" s="336"/>
      <c r="BN34" s="81"/>
      <c r="BO34" s="82"/>
      <c r="BP34" s="82"/>
      <c r="BQ34" s="340"/>
      <c r="BR34" s="29"/>
      <c r="BS34" s="40">
        <f t="shared" si="0"/>
        <v>52706</v>
      </c>
      <c r="BT34" s="317"/>
      <c r="BU34" s="41"/>
      <c r="BV34" s="317"/>
      <c r="BW34" s="289"/>
      <c r="BX34" s="61">
        <f>W34</f>
        <v>155031</v>
      </c>
      <c r="BY34" s="317"/>
      <c r="BZ34" s="62">
        <f>BI34+BU34</f>
        <v>71955</v>
      </c>
      <c r="CA34" s="313"/>
      <c r="CB34" s="276"/>
      <c r="CC34" s="278"/>
      <c r="CD34" s="280"/>
      <c r="CE34" s="81"/>
      <c r="CF34" s="82"/>
      <c r="CG34" s="82"/>
      <c r="CH34" s="340"/>
    </row>
    <row r="35" spans="1:86" s="4" customFormat="1" ht="132.75" customHeight="1">
      <c r="A35" s="191"/>
      <c r="B35" s="193">
        <v>12</v>
      </c>
      <c r="C35" s="195" t="s">
        <v>189</v>
      </c>
      <c r="D35" s="197" t="s">
        <v>190</v>
      </c>
      <c r="E35" s="132" t="s">
        <v>191</v>
      </c>
      <c r="F35" s="199" t="s">
        <v>62</v>
      </c>
      <c r="G35" s="124" t="s">
        <v>192</v>
      </c>
      <c r="H35" s="145">
        <v>0</v>
      </c>
      <c r="I35" s="146">
        <v>44046</v>
      </c>
      <c r="J35" s="146">
        <v>52853</v>
      </c>
      <c r="K35" s="146">
        <v>49907</v>
      </c>
      <c r="L35" s="147"/>
      <c r="M35" s="146">
        <v>44046</v>
      </c>
      <c r="N35" s="146">
        <v>52853</v>
      </c>
      <c r="O35" s="146">
        <v>49907</v>
      </c>
      <c r="P35" s="148">
        <f t="shared" si="17"/>
        <v>0</v>
      </c>
      <c r="Q35" s="149">
        <f t="shared" si="18"/>
        <v>44046</v>
      </c>
      <c r="R35" s="149">
        <f t="shared" si="19"/>
        <v>96899</v>
      </c>
      <c r="S35" s="150">
        <f t="shared" si="20"/>
        <v>146806</v>
      </c>
      <c r="T35" s="147"/>
      <c r="U35" s="151">
        <f>H35+M35</f>
        <v>44046</v>
      </c>
      <c r="V35" s="151">
        <f t="shared" si="102"/>
        <v>96899</v>
      </c>
      <c r="W35" s="152">
        <f t="shared" si="102"/>
        <v>146806</v>
      </c>
      <c r="X35" s="153">
        <f t="shared" si="22"/>
        <v>0</v>
      </c>
      <c r="Y35" s="318" t="str">
        <f>IFERROR((X35/X36),"")</f>
        <v/>
      </c>
      <c r="Z35" s="154">
        <v>9752</v>
      </c>
      <c r="AA35" s="327">
        <f t="shared" ref="AA35" si="118">IFERROR((Z35/Z36),"")</f>
        <v>0.72435564138750652</v>
      </c>
      <c r="AB35" s="324">
        <f t="shared" ref="AB35" si="119">IFERROR(AA35/Y35,0)</f>
        <v>0</v>
      </c>
      <c r="AC35" s="329" t="s">
        <v>108</v>
      </c>
      <c r="AD35" s="331" t="s">
        <v>109</v>
      </c>
      <c r="AE35" s="75" t="s">
        <v>187</v>
      </c>
      <c r="AF35" s="77" t="s">
        <v>193</v>
      </c>
      <c r="AG35" s="77"/>
      <c r="AH35" s="188" t="str">
        <f>[1]Seguimiento!AF35</f>
        <v>No se programaron metas de exámenes presentados para el primer trimestre del año.</v>
      </c>
      <c r="AI35" s="346" t="s">
        <v>194</v>
      </c>
      <c r="AK35" s="153">
        <f t="shared" si="31"/>
        <v>44046</v>
      </c>
      <c r="AL35" s="320">
        <f>IFERROR((AK35/AK36),"")</f>
        <v>0.94698142414860687</v>
      </c>
      <c r="AM35" s="154">
        <v>42742</v>
      </c>
      <c r="AN35" s="320">
        <f t="shared" ref="AN35" si="120">IFERROR((AM35/AM36),"")</f>
        <v>0.73073240785064619</v>
      </c>
      <c r="AO35" s="324">
        <f t="shared" ref="AO35" si="121">IFERROR(AN35/AL35,0)</f>
        <v>0.77164386672908447</v>
      </c>
      <c r="AP35" s="166">
        <f>U35</f>
        <v>44046</v>
      </c>
      <c r="AQ35" s="320">
        <f>IFERROR((AP35/AP36),"")</f>
        <v>0.94698142414860687</v>
      </c>
      <c r="AR35" s="184">
        <f>Z35+AM35</f>
        <v>52494</v>
      </c>
      <c r="AS35" s="322">
        <f t="shared" ref="AS35" si="122">IFERROR((AR35/AR36),"")</f>
        <v>0.72953929539295392</v>
      </c>
      <c r="AT35" s="324">
        <f t="shared" ref="AT35" si="123">IFERROR(AS35/AQ35,0)</f>
        <v>0.77038395557637629</v>
      </c>
      <c r="AU35" s="325" t="s">
        <v>183</v>
      </c>
      <c r="AV35" s="337" t="s">
        <v>184</v>
      </c>
      <c r="AW35" s="75"/>
      <c r="AX35" s="176">
        <v>42633</v>
      </c>
      <c r="AY35" s="173" t="s">
        <v>159</v>
      </c>
      <c r="AZ35" s="339"/>
      <c r="BB35" s="38">
        <f t="shared" si="26"/>
        <v>52853</v>
      </c>
      <c r="BC35" s="316">
        <f>IFERROR((BB35/BB36),"")</f>
        <v>0.94696576066507798</v>
      </c>
      <c r="BD35" s="39"/>
      <c r="BE35" s="316" t="str">
        <f t="shared" ref="BE35" si="124">IFERROR((BD35/BD36),"")</f>
        <v/>
      </c>
      <c r="BF35" s="289">
        <f t="shared" ref="BF35" si="125">IFERROR(BE35/BC35,0)</f>
        <v>0</v>
      </c>
      <c r="BG35" s="59">
        <f t="shared" si="111"/>
        <v>96899</v>
      </c>
      <c r="BH35" s="316">
        <f>IFERROR((BG35/BG36),"")</f>
        <v>0.94697288052773032</v>
      </c>
      <c r="BI35" s="60">
        <f>AR35+BD35</f>
        <v>52494</v>
      </c>
      <c r="BJ35" s="316">
        <f t="shared" ref="BJ35" si="126">IFERROR((BI35/BI36),"")</f>
        <v>0.72953929539295392</v>
      </c>
      <c r="BK35" s="289">
        <f t="shared" ref="BK35" si="127">IFERROR(BJ35/BH35,0)</f>
        <v>0.77039090600608884</v>
      </c>
      <c r="BL35" s="333"/>
      <c r="BM35" s="335"/>
      <c r="BN35" s="75"/>
      <c r="BO35" s="77"/>
      <c r="BP35" s="77"/>
      <c r="BQ35" s="339"/>
      <c r="BR35" s="29"/>
      <c r="BS35" s="38">
        <f t="shared" si="0"/>
        <v>49907</v>
      </c>
      <c r="BT35" s="316">
        <f>IFERROR((BS35/BS36),"")</f>
        <v>0.94689409175425943</v>
      </c>
      <c r="BU35" s="39"/>
      <c r="BV35" s="316" t="str">
        <f t="shared" ref="BV35" si="128">IFERROR((BU35/BU36),"")</f>
        <v/>
      </c>
      <c r="BW35" s="289">
        <f t="shared" ref="BW35" si="129">IFERROR(BV35/BT35,0)</f>
        <v>0</v>
      </c>
      <c r="BX35" s="59">
        <f>W35</f>
        <v>146806</v>
      </c>
      <c r="BY35" s="316">
        <f>IFERROR((BX35/BX36),"")</f>
        <v>0.94694609465203738</v>
      </c>
      <c r="BZ35" s="60">
        <f>BI35+BU35</f>
        <v>52494</v>
      </c>
      <c r="CA35" s="312">
        <f t="shared" ref="CA35" si="130">IFERROR((BZ35/BZ36),"")</f>
        <v>0.72953929539295392</v>
      </c>
      <c r="CB35" s="276">
        <f t="shared" ref="CB35" si="131">IFERROR(CA35/BY35,0)</f>
        <v>0.77041269773759269</v>
      </c>
      <c r="CC35" s="314"/>
      <c r="CD35" s="315"/>
      <c r="CE35" s="75"/>
      <c r="CF35" s="77"/>
      <c r="CG35" s="77"/>
      <c r="CH35" s="339"/>
    </row>
    <row r="36" spans="1:86" s="4" customFormat="1" ht="230.25" customHeight="1">
      <c r="A36" s="192"/>
      <c r="B36" s="194"/>
      <c r="C36" s="196"/>
      <c r="D36" s="198"/>
      <c r="E36" s="133" t="s">
        <v>195</v>
      </c>
      <c r="F36" s="200"/>
      <c r="G36" s="125" t="s">
        <v>186</v>
      </c>
      <c r="H36" s="155">
        <v>0</v>
      </c>
      <c r="I36" s="156">
        <v>46512</v>
      </c>
      <c r="J36" s="156">
        <v>55813</v>
      </c>
      <c r="K36" s="156">
        <v>52706</v>
      </c>
      <c r="L36" s="157"/>
      <c r="M36" s="156">
        <v>46512</v>
      </c>
      <c r="N36" s="156">
        <v>55813</v>
      </c>
      <c r="O36" s="156">
        <v>52706</v>
      </c>
      <c r="P36" s="158">
        <f t="shared" si="17"/>
        <v>0</v>
      </c>
      <c r="Q36" s="159">
        <f t="shared" si="18"/>
        <v>46512</v>
      </c>
      <c r="R36" s="159">
        <f t="shared" si="19"/>
        <v>102325</v>
      </c>
      <c r="S36" s="160">
        <f t="shared" si="20"/>
        <v>155031</v>
      </c>
      <c r="T36" s="157"/>
      <c r="U36" s="161">
        <f>H36+M36</f>
        <v>46512</v>
      </c>
      <c r="V36" s="161">
        <f t="shared" si="102"/>
        <v>102325</v>
      </c>
      <c r="W36" s="162">
        <f t="shared" si="102"/>
        <v>155031</v>
      </c>
      <c r="X36" s="163">
        <f t="shared" si="22"/>
        <v>0</v>
      </c>
      <c r="Y36" s="319"/>
      <c r="Z36" s="164">
        <v>13463</v>
      </c>
      <c r="AA36" s="328"/>
      <c r="AB36" s="324"/>
      <c r="AC36" s="330"/>
      <c r="AD36" s="332"/>
      <c r="AE36" s="81" t="s">
        <v>187</v>
      </c>
      <c r="AF36" s="82" t="s">
        <v>188</v>
      </c>
      <c r="AG36" s="82"/>
      <c r="AH36" s="189">
        <f>[1]Seguimiento!AF36</f>
        <v>0</v>
      </c>
      <c r="AI36" s="347"/>
      <c r="AK36" s="40">
        <f t="shared" si="31"/>
        <v>46512</v>
      </c>
      <c r="AL36" s="321"/>
      <c r="AM36" s="164">
        <v>58492</v>
      </c>
      <c r="AN36" s="321"/>
      <c r="AO36" s="324"/>
      <c r="AP36" s="167">
        <f>U36</f>
        <v>46512</v>
      </c>
      <c r="AQ36" s="321"/>
      <c r="AR36" s="185">
        <f>Z36+AM36</f>
        <v>71955</v>
      </c>
      <c r="AS36" s="323"/>
      <c r="AT36" s="324"/>
      <c r="AU36" s="326"/>
      <c r="AV36" s="338"/>
      <c r="AW36" s="81"/>
      <c r="AX36" s="174">
        <v>58341</v>
      </c>
      <c r="AY36" s="175" t="s">
        <v>163</v>
      </c>
      <c r="AZ36" s="340"/>
      <c r="BB36" s="40">
        <f t="shared" si="26"/>
        <v>55813</v>
      </c>
      <c r="BC36" s="317"/>
      <c r="BD36" s="41"/>
      <c r="BE36" s="317"/>
      <c r="BF36" s="289"/>
      <c r="BG36" s="61">
        <f t="shared" si="111"/>
        <v>102325</v>
      </c>
      <c r="BH36" s="317"/>
      <c r="BI36" s="62">
        <f>AR36+BD36</f>
        <v>71955</v>
      </c>
      <c r="BJ36" s="317"/>
      <c r="BK36" s="289"/>
      <c r="BL36" s="334"/>
      <c r="BM36" s="336"/>
      <c r="BN36" s="81"/>
      <c r="BO36" s="82"/>
      <c r="BP36" s="82"/>
      <c r="BQ36" s="340"/>
      <c r="BR36" s="29"/>
      <c r="BS36" s="40">
        <f t="shared" si="0"/>
        <v>52706</v>
      </c>
      <c r="BT36" s="317"/>
      <c r="BU36" s="41"/>
      <c r="BV36" s="317"/>
      <c r="BW36" s="289"/>
      <c r="BX36" s="61">
        <f>W36</f>
        <v>155031</v>
      </c>
      <c r="BY36" s="317"/>
      <c r="BZ36" s="62">
        <f>BI36+BU36</f>
        <v>71955</v>
      </c>
      <c r="CA36" s="313"/>
      <c r="CB36" s="276"/>
      <c r="CC36" s="278"/>
      <c r="CD36" s="280"/>
      <c r="CE36" s="81"/>
      <c r="CF36" s="82"/>
      <c r="CG36" s="82"/>
      <c r="CH36" s="340"/>
    </row>
    <row r="37" spans="1:86" s="100" customFormat="1" ht="57.75" customHeight="1">
      <c r="A37" s="90"/>
      <c r="B37" s="94"/>
      <c r="C37" s="91"/>
      <c r="D37" s="91"/>
      <c r="E37" s="91"/>
      <c r="F37" s="92"/>
      <c r="G37" s="92"/>
      <c r="H37" s="93">
        <f>H33+H35</f>
        <v>0</v>
      </c>
      <c r="I37" s="93">
        <f t="shared" ref="I37:Z37" si="132">I33+I35</f>
        <v>46512</v>
      </c>
      <c r="J37" s="93">
        <f t="shared" si="132"/>
        <v>55813</v>
      </c>
      <c r="K37" s="93">
        <f t="shared" si="132"/>
        <v>52706</v>
      </c>
      <c r="L37" s="93">
        <f t="shared" si="132"/>
        <v>0</v>
      </c>
      <c r="M37" s="93">
        <f t="shared" si="132"/>
        <v>46512</v>
      </c>
      <c r="N37" s="93">
        <f t="shared" si="132"/>
        <v>55813</v>
      </c>
      <c r="O37" s="93">
        <f t="shared" si="132"/>
        <v>52706</v>
      </c>
      <c r="P37" s="93">
        <f t="shared" si="132"/>
        <v>0</v>
      </c>
      <c r="Q37" s="93">
        <f t="shared" si="132"/>
        <v>46512</v>
      </c>
      <c r="R37" s="93">
        <f t="shared" si="132"/>
        <v>102325</v>
      </c>
      <c r="S37" s="93">
        <f t="shared" si="132"/>
        <v>155031</v>
      </c>
      <c r="T37" s="93">
        <f t="shared" si="132"/>
        <v>0</v>
      </c>
      <c r="U37" s="93">
        <f t="shared" si="132"/>
        <v>46512</v>
      </c>
      <c r="V37" s="93">
        <f t="shared" si="132"/>
        <v>102325</v>
      </c>
      <c r="W37" s="93">
        <f t="shared" si="132"/>
        <v>155031</v>
      </c>
      <c r="X37" s="93">
        <f t="shared" si="132"/>
        <v>0</v>
      </c>
      <c r="Y37" s="93"/>
      <c r="Z37" s="93">
        <f t="shared" si="132"/>
        <v>13463</v>
      </c>
      <c r="AA37" s="95"/>
      <c r="AB37" s="96"/>
      <c r="AC37" s="97"/>
      <c r="AD37" s="97"/>
      <c r="AE37" s="98"/>
      <c r="AF37" s="98"/>
      <c r="AG37" s="98"/>
      <c r="AH37" s="98"/>
      <c r="AI37" s="99"/>
      <c r="AK37" s="93">
        <f t="shared" ref="AK37:AT37" si="133">AK33+AK35</f>
        <v>46512</v>
      </c>
      <c r="AL37" s="93">
        <f t="shared" si="133"/>
        <v>1</v>
      </c>
      <c r="AM37" s="93">
        <f t="shared" si="133"/>
        <v>58492</v>
      </c>
      <c r="AN37" s="93">
        <f t="shared" si="133"/>
        <v>1</v>
      </c>
      <c r="AO37" s="93">
        <f t="shared" si="133"/>
        <v>5.8503844369037559</v>
      </c>
      <c r="AP37" s="93">
        <f t="shared" si="133"/>
        <v>46512</v>
      </c>
      <c r="AQ37" s="93">
        <f t="shared" si="133"/>
        <v>1</v>
      </c>
      <c r="AR37" s="93">
        <f t="shared" si="133"/>
        <v>71955</v>
      </c>
      <c r="AS37" s="93">
        <f t="shared" si="133"/>
        <v>1</v>
      </c>
      <c r="AT37" s="93">
        <f t="shared" si="133"/>
        <v>5.8716281942961359</v>
      </c>
      <c r="AU37" s="99"/>
      <c r="AV37" s="99"/>
      <c r="AW37" s="98"/>
      <c r="AX37" s="98"/>
      <c r="AY37" s="98"/>
      <c r="AZ37" s="99"/>
      <c r="BB37" s="93"/>
      <c r="BC37" s="101"/>
      <c r="BD37" s="93"/>
      <c r="BE37" s="101"/>
      <c r="BF37" s="96"/>
      <c r="BG37" s="93"/>
      <c r="BH37" s="101"/>
      <c r="BI37" s="93"/>
      <c r="BJ37" s="101"/>
      <c r="BK37" s="96"/>
      <c r="BL37" s="102"/>
      <c r="BM37" s="102"/>
      <c r="BN37" s="98"/>
      <c r="BO37" s="98"/>
      <c r="BP37" s="98"/>
      <c r="BQ37" s="99"/>
      <c r="BR37" s="103"/>
      <c r="BS37" s="93"/>
      <c r="BT37" s="101"/>
      <c r="BU37" s="93"/>
      <c r="BV37" s="101"/>
      <c r="BW37" s="96"/>
      <c r="BX37" s="93"/>
      <c r="BY37" s="101"/>
      <c r="BZ37" s="93"/>
      <c r="CA37" s="104"/>
      <c r="CB37" s="105"/>
      <c r="CC37" s="99"/>
      <c r="CD37" s="99"/>
      <c r="CE37" s="98"/>
      <c r="CF37" s="98"/>
      <c r="CG37" s="98"/>
      <c r="CH37" s="99"/>
    </row>
    <row r="38" spans="1:86" s="100" customFormat="1" ht="198.75" customHeight="1">
      <c r="A38" s="90"/>
      <c r="B38" s="353" t="s">
        <v>196</v>
      </c>
      <c r="C38" s="353"/>
      <c r="D38" s="106"/>
      <c r="E38" s="109" t="s">
        <v>197</v>
      </c>
      <c r="F38" s="121"/>
      <c r="G38" s="121"/>
      <c r="I38" s="108"/>
      <c r="J38" s="108"/>
      <c r="K38" s="108"/>
      <c r="L38" s="93"/>
      <c r="M38" s="93"/>
      <c r="N38" s="93"/>
      <c r="O38" s="93"/>
      <c r="P38" s="93"/>
      <c r="Q38" s="93"/>
      <c r="R38" s="93"/>
      <c r="S38" s="93"/>
      <c r="T38" s="93"/>
      <c r="U38" s="93"/>
      <c r="V38" s="93"/>
      <c r="W38" s="93"/>
      <c r="X38" s="93"/>
      <c r="Y38" s="95"/>
      <c r="Z38" s="93"/>
      <c r="AA38" s="95"/>
      <c r="AB38" s="96"/>
      <c r="AC38" s="97"/>
      <c r="AD38" s="97"/>
      <c r="AE38" s="98"/>
      <c r="AF38" s="98"/>
      <c r="AG38" s="98"/>
      <c r="AH38" s="98"/>
      <c r="AI38" s="99"/>
      <c r="AK38" s="93"/>
      <c r="AL38" s="101"/>
      <c r="AM38" s="93"/>
      <c r="AN38" s="101"/>
      <c r="AO38" s="96"/>
      <c r="AP38" s="93"/>
      <c r="AQ38" s="101"/>
      <c r="AR38" s="93"/>
      <c r="AS38" s="101"/>
      <c r="AT38" s="96"/>
      <c r="AU38" s="99"/>
      <c r="AV38" s="99"/>
      <c r="AW38" s="98"/>
      <c r="AX38" s="98"/>
      <c r="AY38" s="98"/>
      <c r="AZ38" s="99"/>
      <c r="BB38" s="93"/>
      <c r="BC38" s="101"/>
      <c r="BD38" s="93"/>
      <c r="BE38" s="101"/>
      <c r="BF38" s="96"/>
      <c r="BG38" s="93"/>
      <c r="BH38" s="101"/>
      <c r="BI38" s="93"/>
      <c r="BJ38" s="101"/>
      <c r="BK38" s="96"/>
      <c r="BL38" s="102"/>
      <c r="BM38" s="102"/>
      <c r="BN38" s="98"/>
      <c r="BO38" s="98"/>
      <c r="BP38" s="98"/>
      <c r="BQ38" s="99"/>
      <c r="BR38" s="103"/>
      <c r="BS38" s="93"/>
      <c r="BT38" s="101"/>
      <c r="BU38" s="93"/>
      <c r="BV38" s="101"/>
      <c r="BW38" s="96"/>
      <c r="BX38" s="93"/>
      <c r="BY38" s="101"/>
      <c r="BZ38" s="93"/>
      <c r="CA38" s="104"/>
      <c r="CB38" s="105"/>
      <c r="CC38" s="99"/>
      <c r="CD38" s="99"/>
      <c r="CE38" s="98"/>
      <c r="CF38" s="98"/>
      <c r="CG38" s="98"/>
      <c r="CH38" s="99"/>
    </row>
    <row r="39" spans="1:86" s="100" customFormat="1" ht="132.75" customHeight="1">
      <c r="A39" s="111"/>
      <c r="B39" s="112"/>
      <c r="C39" s="106"/>
      <c r="D39" s="106"/>
      <c r="E39" s="128" t="s">
        <v>198</v>
      </c>
      <c r="F39" s="107"/>
      <c r="G39" s="107"/>
      <c r="H39" s="110" t="b">
        <f>H34=H36</f>
        <v>1</v>
      </c>
      <c r="I39" s="110" t="b">
        <f t="shared" ref="I39:K39" si="134">I34=I36</f>
        <v>1</v>
      </c>
      <c r="J39" s="110" t="b">
        <f t="shared" si="134"/>
        <v>1</v>
      </c>
      <c r="K39" s="110" t="b">
        <f t="shared" si="134"/>
        <v>1</v>
      </c>
      <c r="L39" s="93"/>
      <c r="M39" s="110" t="b">
        <f t="shared" ref="M39:Z39" si="135">M34=M36</f>
        <v>1</v>
      </c>
      <c r="N39" s="110" t="b">
        <f t="shared" si="135"/>
        <v>1</v>
      </c>
      <c r="O39" s="110" t="b">
        <f t="shared" si="135"/>
        <v>1</v>
      </c>
      <c r="P39" s="110" t="b">
        <f t="shared" si="135"/>
        <v>1</v>
      </c>
      <c r="Q39" s="110" t="b">
        <f t="shared" si="135"/>
        <v>1</v>
      </c>
      <c r="R39" s="110" t="b">
        <f t="shared" si="135"/>
        <v>1</v>
      </c>
      <c r="S39" s="110" t="b">
        <f t="shared" si="135"/>
        <v>1</v>
      </c>
      <c r="T39" s="93"/>
      <c r="U39" s="110" t="b">
        <f t="shared" si="135"/>
        <v>1</v>
      </c>
      <c r="V39" s="110" t="b">
        <f t="shared" si="135"/>
        <v>1</v>
      </c>
      <c r="W39" s="110" t="b">
        <f t="shared" si="135"/>
        <v>1</v>
      </c>
      <c r="X39" s="110" t="b">
        <f t="shared" si="135"/>
        <v>1</v>
      </c>
      <c r="Y39" s="113"/>
      <c r="Z39" s="110" t="b">
        <f t="shared" si="135"/>
        <v>1</v>
      </c>
      <c r="AA39" s="113"/>
      <c r="AB39" s="114"/>
      <c r="AC39" s="115"/>
      <c r="AD39" s="115"/>
      <c r="AE39" s="93"/>
      <c r="AF39" s="93"/>
      <c r="AG39" s="93"/>
      <c r="AH39" s="93"/>
      <c r="AI39" s="116"/>
      <c r="AK39" s="110" t="b">
        <f t="shared" ref="AK39" si="136">AK34=AK36</f>
        <v>1</v>
      </c>
      <c r="AL39" s="117"/>
      <c r="AM39" s="110" t="b">
        <f t="shared" ref="AM39" si="137">AM34=AM36</f>
        <v>1</v>
      </c>
      <c r="AN39" s="117"/>
      <c r="AO39" s="114"/>
      <c r="AP39" s="110" t="b">
        <f t="shared" ref="AP39" si="138">AP34=AP36</f>
        <v>1</v>
      </c>
      <c r="AQ39" s="117"/>
      <c r="AR39" s="110" t="b">
        <f t="shared" ref="AR39" si="139">AR34=AR36</f>
        <v>1</v>
      </c>
      <c r="AS39" s="117"/>
      <c r="AT39" s="114"/>
      <c r="AU39" s="116"/>
      <c r="AV39" s="116"/>
      <c r="AW39" s="93"/>
      <c r="AX39" s="93"/>
      <c r="AY39" s="93"/>
      <c r="AZ39" s="116"/>
      <c r="BB39" s="110" t="b">
        <f t="shared" ref="BB39" si="140">BB34=BB36</f>
        <v>1</v>
      </c>
      <c r="BC39" s="117"/>
      <c r="BD39" s="93"/>
      <c r="BE39" s="117"/>
      <c r="BF39" s="114"/>
      <c r="BG39" s="110" t="b">
        <f t="shared" ref="BG39" si="141">BG34=BG36</f>
        <v>1</v>
      </c>
      <c r="BH39" s="117"/>
      <c r="BI39" s="93"/>
      <c r="BJ39" s="117"/>
      <c r="BK39" s="114"/>
      <c r="BL39" s="118"/>
      <c r="BM39" s="118"/>
      <c r="BN39" s="93"/>
      <c r="BO39" s="93"/>
      <c r="BP39" s="93"/>
      <c r="BQ39" s="116"/>
      <c r="BR39" s="103"/>
      <c r="BS39" s="110" t="b">
        <f t="shared" ref="BS39" si="142">BS34=BS36</f>
        <v>1</v>
      </c>
      <c r="BT39" s="117"/>
      <c r="BU39" s="93"/>
      <c r="BV39" s="117"/>
      <c r="BW39" s="114"/>
      <c r="BX39" s="110" t="b">
        <f t="shared" ref="BX39" si="143">BX34=BX36</f>
        <v>1</v>
      </c>
      <c r="BY39" s="117"/>
      <c r="BZ39" s="93"/>
      <c r="CA39" s="119"/>
      <c r="CB39" s="120"/>
      <c r="CC39" s="116"/>
      <c r="CD39" s="116"/>
      <c r="CE39" s="93"/>
      <c r="CF39" s="93"/>
      <c r="CG39" s="93"/>
      <c r="CH39" s="116"/>
    </row>
    <row r="40" spans="1:86" ht="80.25" customHeight="1">
      <c r="E40" s="6"/>
      <c r="S40" s="47"/>
      <c r="W40" s="47"/>
    </row>
    <row r="41" spans="1:86" ht="50.25">
      <c r="A41" s="354" t="s">
        <v>199</v>
      </c>
      <c r="B41" s="354"/>
      <c r="C41" s="354"/>
      <c r="D41" s="354"/>
      <c r="E41" s="354"/>
    </row>
    <row r="42" spans="1:86" ht="37.5"/>
  </sheetData>
  <sheetProtection formatCells="0" formatColumns="0" formatRows="0"/>
  <mergeCells count="439">
    <mergeCell ref="CA33:CA34"/>
    <mergeCell ref="AU33:AU34"/>
    <mergeCell ref="AL33:AL34"/>
    <mergeCell ref="CB31:CB32"/>
    <mergeCell ref="CA31:CA32"/>
    <mergeCell ref="AN31:AN32"/>
    <mergeCell ref="AO31:AO32"/>
    <mergeCell ref="AQ31:AQ32"/>
    <mergeCell ref="AU31:AU32"/>
    <mergeCell ref="B38:C38"/>
    <mergeCell ref="A41:E41"/>
    <mergeCell ref="CH29:CH30"/>
    <mergeCell ref="CH31:CH32"/>
    <mergeCell ref="CH33:CH34"/>
    <mergeCell ref="CH35:CH36"/>
    <mergeCell ref="AZ33:AZ34"/>
    <mergeCell ref="AZ35:AZ36"/>
    <mergeCell ref="CC33:CC34"/>
    <mergeCell ref="CA35:CA36"/>
    <mergeCell ref="D35:D36"/>
    <mergeCell ref="F35:F36"/>
    <mergeCell ref="Y35:Y36"/>
    <mergeCell ref="AS33:AS34"/>
    <mergeCell ref="AT33:AT34"/>
    <mergeCell ref="BQ33:BQ34"/>
    <mergeCell ref="BH33:BH34"/>
    <mergeCell ref="BJ33:BJ34"/>
    <mergeCell ref="BK33:BK34"/>
    <mergeCell ref="BL33:BL34"/>
    <mergeCell ref="AI29:AI30"/>
    <mergeCell ref="AI31:AI32"/>
    <mergeCell ref="AI33:AI34"/>
    <mergeCell ref="CB33:CB34"/>
    <mergeCell ref="BS10:CH10"/>
    <mergeCell ref="BB10:BQ10"/>
    <mergeCell ref="CH11:CH12"/>
    <mergeCell ref="CH21:CH22"/>
    <mergeCell ref="CH23:CH24"/>
    <mergeCell ref="CH25:CH26"/>
    <mergeCell ref="CH27:CH28"/>
    <mergeCell ref="AZ29:AZ30"/>
    <mergeCell ref="AZ31:AZ32"/>
    <mergeCell ref="BQ11:BQ12"/>
    <mergeCell ref="BQ21:BQ22"/>
    <mergeCell ref="CG11:CG12"/>
    <mergeCell ref="CD27:CD28"/>
    <mergeCell ref="BM27:BM28"/>
    <mergeCell ref="BT27:BT28"/>
    <mergeCell ref="BV27:BV28"/>
    <mergeCell ref="BW27:BW28"/>
    <mergeCell ref="BE27:BE28"/>
    <mergeCell ref="BF27:BF28"/>
    <mergeCell ref="BH27:BH28"/>
    <mergeCell ref="BJ27:BJ28"/>
    <mergeCell ref="BK27:BK28"/>
    <mergeCell ref="BL27:BL28"/>
    <mergeCell ref="BY27:BY28"/>
    <mergeCell ref="AI21:AI22"/>
    <mergeCell ref="AA35:AA36"/>
    <mergeCell ref="AB35:AB36"/>
    <mergeCell ref="AC35:AC36"/>
    <mergeCell ref="AD35:AD36"/>
    <mergeCell ref="AL35:AL36"/>
    <mergeCell ref="BV35:BV36"/>
    <mergeCell ref="BW35:BW36"/>
    <mergeCell ref="BY35:BY36"/>
    <mergeCell ref="BH35:BH36"/>
    <mergeCell ref="BJ35:BJ36"/>
    <mergeCell ref="BK35:BK36"/>
    <mergeCell ref="BL35:BL36"/>
    <mergeCell ref="BM35:BM36"/>
    <mergeCell ref="AI35:AI36"/>
    <mergeCell ref="AO35:AO36"/>
    <mergeCell ref="BT33:BT34"/>
    <mergeCell ref="AV33:AV34"/>
    <mergeCell ref="BC33:BC34"/>
    <mergeCell ref="BE33:BE34"/>
    <mergeCell ref="BF33:BF34"/>
    <mergeCell ref="AN33:AN34"/>
    <mergeCell ref="AO33:AO34"/>
    <mergeCell ref="AQ33:AQ34"/>
    <mergeCell ref="BQ35:BQ36"/>
    <mergeCell ref="BT35:BT36"/>
    <mergeCell ref="AQ35:AQ36"/>
    <mergeCell ref="AS35:AS36"/>
    <mergeCell ref="AT35:AT36"/>
    <mergeCell ref="AV35:AV36"/>
    <mergeCell ref="BC35:BC36"/>
    <mergeCell ref="BE35:BE36"/>
    <mergeCell ref="BF35:BF36"/>
    <mergeCell ref="AN35:AN36"/>
    <mergeCell ref="CC31:CC32"/>
    <mergeCell ref="CD31:CD32"/>
    <mergeCell ref="BH29:BH30"/>
    <mergeCell ref="BJ29:BJ30"/>
    <mergeCell ref="AQ29:AQ30"/>
    <mergeCell ref="AN29:AN30"/>
    <mergeCell ref="AO29:AO30"/>
    <mergeCell ref="BC29:BC30"/>
    <mergeCell ref="CB35:CB36"/>
    <mergeCell ref="CC35:CC36"/>
    <mergeCell ref="CD35:CD36"/>
    <mergeCell ref="BV33:BV34"/>
    <mergeCell ref="BW33:BW34"/>
    <mergeCell ref="BY33:BY34"/>
    <mergeCell ref="AU35:AU36"/>
    <mergeCell ref="CD33:CD34"/>
    <mergeCell ref="AS31:AS32"/>
    <mergeCell ref="AT31:AT32"/>
    <mergeCell ref="CD29:CD30"/>
    <mergeCell ref="BY29:BY30"/>
    <mergeCell ref="CA29:CA30"/>
    <mergeCell ref="CB29:CB30"/>
    <mergeCell ref="CC29:CC30"/>
    <mergeCell ref="Y33:Y34"/>
    <mergeCell ref="BT31:BT32"/>
    <mergeCell ref="BV31:BV32"/>
    <mergeCell ref="BW31:BW32"/>
    <mergeCell ref="BY31:BY32"/>
    <mergeCell ref="BQ31:BQ32"/>
    <mergeCell ref="BH31:BH32"/>
    <mergeCell ref="BJ31:BJ32"/>
    <mergeCell ref="BK31:BK32"/>
    <mergeCell ref="BL31:BL32"/>
    <mergeCell ref="BM31:BM32"/>
    <mergeCell ref="AV31:AV32"/>
    <mergeCell ref="BC31:BC32"/>
    <mergeCell ref="BE31:BE32"/>
    <mergeCell ref="BF31:BF32"/>
    <mergeCell ref="AL31:AL32"/>
    <mergeCell ref="AA33:AA34"/>
    <mergeCell ref="AB33:AB34"/>
    <mergeCell ref="AC33:AC34"/>
    <mergeCell ref="AD33:AD34"/>
    <mergeCell ref="BM33:BM34"/>
    <mergeCell ref="Y31:Y32"/>
    <mergeCell ref="AA31:AA32"/>
    <mergeCell ref="AB31:AB32"/>
    <mergeCell ref="AC31:AC32"/>
    <mergeCell ref="AD31:AD32"/>
    <mergeCell ref="BQ29:BQ30"/>
    <mergeCell ref="AS29:AS30"/>
    <mergeCell ref="AT29:AT30"/>
    <mergeCell ref="AU29:AU30"/>
    <mergeCell ref="AV29:AV30"/>
    <mergeCell ref="CA27:CA28"/>
    <mergeCell ref="CB27:CB28"/>
    <mergeCell ref="AD27:AD28"/>
    <mergeCell ref="AL27:AL28"/>
    <mergeCell ref="AT27:AT28"/>
    <mergeCell ref="AU27:AU28"/>
    <mergeCell ref="AV27:AV28"/>
    <mergeCell ref="BV29:BV30"/>
    <mergeCell ref="BW29:BW30"/>
    <mergeCell ref="BK29:BK30"/>
    <mergeCell ref="BL29:BL30"/>
    <mergeCell ref="BM29:BM30"/>
    <mergeCell ref="BE29:BE30"/>
    <mergeCell ref="BF29:BF30"/>
    <mergeCell ref="BT29:BT30"/>
    <mergeCell ref="AL29:AL30"/>
    <mergeCell ref="CC27:CC28"/>
    <mergeCell ref="AC29:AC30"/>
    <mergeCell ref="AD29:AD30"/>
    <mergeCell ref="P28:S28"/>
    <mergeCell ref="U28:W28"/>
    <mergeCell ref="B29:B30"/>
    <mergeCell ref="C29:C30"/>
    <mergeCell ref="D29:D30"/>
    <mergeCell ref="F29:F30"/>
    <mergeCell ref="Y29:Y30"/>
    <mergeCell ref="AA29:AA30"/>
    <mergeCell ref="AB29:AB30"/>
    <mergeCell ref="AN27:AN28"/>
    <mergeCell ref="AO27:AO28"/>
    <mergeCell ref="AQ27:AQ28"/>
    <mergeCell ref="AS27:AS28"/>
    <mergeCell ref="BQ27:BQ28"/>
    <mergeCell ref="AI27:AI28"/>
    <mergeCell ref="BC27:BC28"/>
    <mergeCell ref="AZ27:AZ28"/>
    <mergeCell ref="Y27:Y28"/>
    <mergeCell ref="AA27:AA28"/>
    <mergeCell ref="AB27:AB28"/>
    <mergeCell ref="AC27:AC28"/>
    <mergeCell ref="AA23:AA24"/>
    <mergeCell ref="AB23:AB24"/>
    <mergeCell ref="AC23:AC24"/>
    <mergeCell ref="AD23:AD24"/>
    <mergeCell ref="AL23:AL24"/>
    <mergeCell ref="BE23:BE24"/>
    <mergeCell ref="CB25:CB26"/>
    <mergeCell ref="CC25:CC26"/>
    <mergeCell ref="AA25:AA26"/>
    <mergeCell ref="AB25:AB26"/>
    <mergeCell ref="AI23:AI24"/>
    <mergeCell ref="BQ23:BQ24"/>
    <mergeCell ref="BQ25:BQ26"/>
    <mergeCell ref="CC23:CC24"/>
    <mergeCell ref="AU25:AU26"/>
    <mergeCell ref="AS25:AS26"/>
    <mergeCell ref="AT25:AT26"/>
    <mergeCell ref="BE25:BE26"/>
    <mergeCell ref="BF25:BF26"/>
    <mergeCell ref="AN25:AN26"/>
    <mergeCell ref="AO25:AO26"/>
    <mergeCell ref="AI25:AI26"/>
    <mergeCell ref="CD23:CD24"/>
    <mergeCell ref="CA23:CA24"/>
    <mergeCell ref="BV23:BV24"/>
    <mergeCell ref="BW23:BW24"/>
    <mergeCell ref="BY23:BY24"/>
    <mergeCell ref="AC25:AC26"/>
    <mergeCell ref="AD25:AD26"/>
    <mergeCell ref="AL25:AL26"/>
    <mergeCell ref="CD25:CD26"/>
    <mergeCell ref="BH23:BH24"/>
    <mergeCell ref="BJ23:BJ24"/>
    <mergeCell ref="BK23:BK24"/>
    <mergeCell ref="BL23:BL24"/>
    <mergeCell ref="BM23:BM24"/>
    <mergeCell ref="BT23:BT24"/>
    <mergeCell ref="BF23:BF24"/>
    <mergeCell ref="CB23:CB24"/>
    <mergeCell ref="P26:S26"/>
    <mergeCell ref="U26:W26"/>
    <mergeCell ref="AZ25:AZ26"/>
    <mergeCell ref="BT25:BT26"/>
    <mergeCell ref="BV25:BV26"/>
    <mergeCell ref="BW25:BW26"/>
    <mergeCell ref="BY25:BY26"/>
    <mergeCell ref="CA25:CA26"/>
    <mergeCell ref="BH25:BH26"/>
    <mergeCell ref="BJ25:BJ26"/>
    <mergeCell ref="BK25:BK26"/>
    <mergeCell ref="BL25:BL26"/>
    <mergeCell ref="BM25:BM26"/>
    <mergeCell ref="AV25:AV26"/>
    <mergeCell ref="BC25:BC26"/>
    <mergeCell ref="AQ25:AQ26"/>
    <mergeCell ref="Y25:Y26"/>
    <mergeCell ref="AN21:AN22"/>
    <mergeCell ref="AO21:AO22"/>
    <mergeCell ref="AO23:AO24"/>
    <mergeCell ref="AQ23:AQ24"/>
    <mergeCell ref="AS23:AS24"/>
    <mergeCell ref="AT23:AT24"/>
    <mergeCell ref="AU23:AU24"/>
    <mergeCell ref="AV23:AV24"/>
    <mergeCell ref="BC23:BC24"/>
    <mergeCell ref="AZ23:AZ24"/>
    <mergeCell ref="AN23:AN24"/>
    <mergeCell ref="AZ21:AZ22"/>
    <mergeCell ref="BC21:BC22"/>
    <mergeCell ref="BE21:BE22"/>
    <mergeCell ref="BF21:BF22"/>
    <mergeCell ref="AC21:AC22"/>
    <mergeCell ref="AD21:AD22"/>
    <mergeCell ref="AL21:AL22"/>
    <mergeCell ref="CB21:CB22"/>
    <mergeCell ref="CC21:CC22"/>
    <mergeCell ref="CD21:CD22"/>
    <mergeCell ref="B23:B24"/>
    <mergeCell ref="C23:C24"/>
    <mergeCell ref="D23:D24"/>
    <mergeCell ref="F23:F24"/>
    <mergeCell ref="Y23:Y24"/>
    <mergeCell ref="BT21:BT22"/>
    <mergeCell ref="BV21:BV22"/>
    <mergeCell ref="BW21:BW22"/>
    <mergeCell ref="BY21:BY22"/>
    <mergeCell ref="CA21:CA22"/>
    <mergeCell ref="BH21:BH22"/>
    <mergeCell ref="BJ21:BJ22"/>
    <mergeCell ref="BK21:BK22"/>
    <mergeCell ref="BL21:BL22"/>
    <mergeCell ref="BM21:BM22"/>
    <mergeCell ref="AV21:AV22"/>
    <mergeCell ref="CC19:CC20"/>
    <mergeCell ref="CD19:CD20"/>
    <mergeCell ref="A21:A26"/>
    <mergeCell ref="B21:B22"/>
    <mergeCell ref="C21:C22"/>
    <mergeCell ref="D21:D22"/>
    <mergeCell ref="F21:F22"/>
    <mergeCell ref="Y21:Y22"/>
    <mergeCell ref="BT19:BT20"/>
    <mergeCell ref="BV19:BV20"/>
    <mergeCell ref="BW19:BW20"/>
    <mergeCell ref="BY19:BY20"/>
    <mergeCell ref="CA19:CA20"/>
    <mergeCell ref="CB19:CB20"/>
    <mergeCell ref="P19:R20"/>
    <mergeCell ref="S19:S20"/>
    <mergeCell ref="T19:V20"/>
    <mergeCell ref="W19:W20"/>
    <mergeCell ref="AQ21:AQ22"/>
    <mergeCell ref="AS21:AS22"/>
    <mergeCell ref="AT21:AT22"/>
    <mergeCell ref="AU21:AU22"/>
    <mergeCell ref="AA21:AA22"/>
    <mergeCell ref="AB21:AB22"/>
    <mergeCell ref="CC17:CC18"/>
    <mergeCell ref="CD17:CD18"/>
    <mergeCell ref="B19:B20"/>
    <mergeCell ref="C19:C20"/>
    <mergeCell ref="D19:D20"/>
    <mergeCell ref="F19:F20"/>
    <mergeCell ref="H19:J20"/>
    <mergeCell ref="L19:N20"/>
    <mergeCell ref="BT17:BT18"/>
    <mergeCell ref="BV17:BV18"/>
    <mergeCell ref="BW17:BW18"/>
    <mergeCell ref="BY17:BY18"/>
    <mergeCell ref="CA17:CA18"/>
    <mergeCell ref="CB17:CB18"/>
    <mergeCell ref="P17:R18"/>
    <mergeCell ref="S17:S18"/>
    <mergeCell ref="T17:V18"/>
    <mergeCell ref="W17:W18"/>
    <mergeCell ref="B17:B18"/>
    <mergeCell ref="C17:C18"/>
    <mergeCell ref="D17:D18"/>
    <mergeCell ref="F17:F18"/>
    <mergeCell ref="H17:J18"/>
    <mergeCell ref="L17:N18"/>
    <mergeCell ref="CA15:CA16"/>
    <mergeCell ref="CB15:CB16"/>
    <mergeCell ref="CC15:CC16"/>
    <mergeCell ref="CD15:CD16"/>
    <mergeCell ref="BT15:BT16"/>
    <mergeCell ref="BV15:BV16"/>
    <mergeCell ref="BW15:BW16"/>
    <mergeCell ref="BY15:BY16"/>
    <mergeCell ref="H15:J16"/>
    <mergeCell ref="L15:N16"/>
    <mergeCell ref="P15:R16"/>
    <mergeCell ref="S15:S16"/>
    <mergeCell ref="T15:V16"/>
    <mergeCell ref="W15:W16"/>
    <mergeCell ref="CB13:CB14"/>
    <mergeCell ref="CC13:CC14"/>
    <mergeCell ref="CD13:CD14"/>
    <mergeCell ref="A15:A20"/>
    <mergeCell ref="B15:B16"/>
    <mergeCell ref="C15:C16"/>
    <mergeCell ref="D15:D16"/>
    <mergeCell ref="F15:F16"/>
    <mergeCell ref="BT13:BT14"/>
    <mergeCell ref="BV13:BV14"/>
    <mergeCell ref="BW13:BW14"/>
    <mergeCell ref="BY13:BY14"/>
    <mergeCell ref="CA13:CA14"/>
    <mergeCell ref="L13:N14"/>
    <mergeCell ref="P13:R14"/>
    <mergeCell ref="S13:S14"/>
    <mergeCell ref="T13:V14"/>
    <mergeCell ref="W13:W14"/>
    <mergeCell ref="A13:A14"/>
    <mergeCell ref="B13:B14"/>
    <mergeCell ref="C13:C14"/>
    <mergeCell ref="D13:D14"/>
    <mergeCell ref="F13:F14"/>
    <mergeCell ref="H13:J14"/>
    <mergeCell ref="BS11:BV11"/>
    <mergeCell ref="BX11:CB11"/>
    <mergeCell ref="CC11:CC12"/>
    <mergeCell ref="CD11:CD12"/>
    <mergeCell ref="CE11:CE12"/>
    <mergeCell ref="CF11:CF12"/>
    <mergeCell ref="BB11:BF11"/>
    <mergeCell ref="BG11:BK11"/>
    <mergeCell ref="BL11:BL12"/>
    <mergeCell ref="BM11:BM12"/>
    <mergeCell ref="BN11:BN12"/>
    <mergeCell ref="BO11:BO12"/>
    <mergeCell ref="BP11:BP12"/>
    <mergeCell ref="A6:F6"/>
    <mergeCell ref="A8:C8"/>
    <mergeCell ref="D8:E8"/>
    <mergeCell ref="G10:G12"/>
    <mergeCell ref="AK11:AO11"/>
    <mergeCell ref="AP11:AT11"/>
    <mergeCell ref="AU11:AU12"/>
    <mergeCell ref="AV11:AV12"/>
    <mergeCell ref="AW11:AW12"/>
    <mergeCell ref="H10:O10"/>
    <mergeCell ref="P10:W10"/>
    <mergeCell ref="X10:AG11"/>
    <mergeCell ref="AK10:AZ10"/>
    <mergeCell ref="H11:K11"/>
    <mergeCell ref="L11:O11"/>
    <mergeCell ref="P11:S11"/>
    <mergeCell ref="T11:W11"/>
    <mergeCell ref="AY11:AY12"/>
    <mergeCell ref="AX11:AX12"/>
    <mergeCell ref="AZ11:AZ12"/>
    <mergeCell ref="X9:AH9"/>
    <mergeCell ref="AI9:AI12"/>
    <mergeCell ref="AP3:AR6"/>
    <mergeCell ref="P9:W9"/>
    <mergeCell ref="D33:D34"/>
    <mergeCell ref="F33:F34"/>
    <mergeCell ref="B35:B36"/>
    <mergeCell ref="C35:C36"/>
    <mergeCell ref="A10:A12"/>
    <mergeCell ref="B10:B12"/>
    <mergeCell ref="C10:C12"/>
    <mergeCell ref="D10:D12"/>
    <mergeCell ref="E10:E12"/>
    <mergeCell ref="F10:F12"/>
    <mergeCell ref="B25:B26"/>
    <mergeCell ref="C25:C26"/>
    <mergeCell ref="D25:D26"/>
    <mergeCell ref="F25:F26"/>
    <mergeCell ref="AH21:AH22"/>
    <mergeCell ref="AH23:AH24"/>
    <mergeCell ref="AH25:AH26"/>
    <mergeCell ref="AH27:AH28"/>
    <mergeCell ref="AH29:AH30"/>
    <mergeCell ref="AH31:AH32"/>
    <mergeCell ref="AH33:AH34"/>
    <mergeCell ref="AH35:AH36"/>
    <mergeCell ref="A27:A36"/>
    <mergeCell ref="B27:B28"/>
    <mergeCell ref="C27:C28"/>
    <mergeCell ref="D27:D28"/>
    <mergeCell ref="F27:F28"/>
    <mergeCell ref="P27:S27"/>
    <mergeCell ref="U24:W24"/>
    <mergeCell ref="B33:B34"/>
    <mergeCell ref="C33:C34"/>
    <mergeCell ref="U27:W27"/>
    <mergeCell ref="B31:B32"/>
    <mergeCell ref="C31:C32"/>
    <mergeCell ref="D31:D32"/>
    <mergeCell ref="F31:F32"/>
    <mergeCell ref="P31:S32"/>
    <mergeCell ref="U31:W32"/>
  </mergeCells>
  <conditionalFormatting sqref="BT13">
    <cfRule type="cellIs" dxfId="16" priority="17" operator="equal">
      <formula>#REF!</formula>
    </cfRule>
  </conditionalFormatting>
  <conditionalFormatting sqref="BV13">
    <cfRule type="cellIs" dxfId="15" priority="16" operator="equal">
      <formula>#REF!</formula>
    </cfRule>
  </conditionalFormatting>
  <conditionalFormatting sqref="BY13">
    <cfRule type="cellIs" dxfId="14" priority="15" operator="equal">
      <formula>#REF!</formula>
    </cfRule>
  </conditionalFormatting>
  <conditionalFormatting sqref="CA13">
    <cfRule type="cellIs" dxfId="13" priority="14" operator="equal">
      <formula>#REF!</formula>
    </cfRule>
  </conditionalFormatting>
  <conditionalFormatting sqref="H39">
    <cfRule type="cellIs" dxfId="12" priority="13" operator="equal">
      <formula>FALSE</formula>
    </cfRule>
  </conditionalFormatting>
  <conditionalFormatting sqref="I39:K39">
    <cfRule type="cellIs" dxfId="11" priority="12" operator="equal">
      <formula>FALSE</formula>
    </cfRule>
  </conditionalFormatting>
  <conditionalFormatting sqref="M39:S39">
    <cfRule type="cellIs" dxfId="10" priority="11" operator="equal">
      <formula>FALSE</formula>
    </cfRule>
  </conditionalFormatting>
  <conditionalFormatting sqref="U39:X39">
    <cfRule type="cellIs" dxfId="9" priority="10" operator="equal">
      <formula>FALSE</formula>
    </cfRule>
  </conditionalFormatting>
  <conditionalFormatting sqref="Z39">
    <cfRule type="cellIs" dxfId="8" priority="9" operator="equal">
      <formula>FALSE</formula>
    </cfRule>
  </conditionalFormatting>
  <conditionalFormatting sqref="AK39">
    <cfRule type="cellIs" dxfId="7" priority="8" operator="equal">
      <formula>FALSE</formula>
    </cfRule>
  </conditionalFormatting>
  <conditionalFormatting sqref="AM39">
    <cfRule type="cellIs" dxfId="6" priority="7" operator="equal">
      <formula>FALSE</formula>
    </cfRule>
  </conditionalFormatting>
  <conditionalFormatting sqref="AP39">
    <cfRule type="cellIs" dxfId="5" priority="6" operator="equal">
      <formula>FALSE</formula>
    </cfRule>
  </conditionalFormatting>
  <conditionalFormatting sqref="AR39">
    <cfRule type="cellIs" dxfId="4" priority="5" operator="equal">
      <formula>FALSE</formula>
    </cfRule>
  </conditionalFormatting>
  <conditionalFormatting sqref="BB39">
    <cfRule type="cellIs" dxfId="3" priority="4" operator="equal">
      <formula>FALSE</formula>
    </cfRule>
  </conditionalFormatting>
  <conditionalFormatting sqref="BG39">
    <cfRule type="cellIs" dxfId="2" priority="3" operator="equal">
      <formula>FALSE</formula>
    </cfRule>
  </conditionalFormatting>
  <conditionalFormatting sqref="BS39">
    <cfRule type="cellIs" dxfId="1" priority="2" operator="equal">
      <formula>FALSE</formula>
    </cfRule>
  </conditionalFormatting>
  <conditionalFormatting sqref="BX39">
    <cfRule type="cellIs" dxfId="0" priority="1" operator="equal">
      <formula>FALSE</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Seguimiento MIR 33 2021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 Estadìstica</cp:lastModifiedBy>
  <cp:revision/>
  <dcterms:created xsi:type="dcterms:W3CDTF">2019-03-29T17:53:20Z</dcterms:created>
  <dcterms:modified xsi:type="dcterms:W3CDTF">2021-08-06T21:09:04Z</dcterms:modified>
  <cp:category/>
  <cp:contentStatus/>
</cp:coreProperties>
</file>