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codeName="ThisWorkbook" defaultThemeVersion="124226"/>
  <mc:AlternateContent xmlns:mc="http://schemas.openxmlformats.org/markup-compatibility/2006">
    <mc:Choice Requires="x15">
      <x15ac:absPath xmlns:x15ac="http://schemas.microsoft.com/office/spreadsheetml/2010/11/ac" url="D:\Us_Estadística\Desktop\"/>
    </mc:Choice>
  </mc:AlternateContent>
  <xr:revisionPtr revIDLastSave="0" documentId="13_ncr:1_{1AE49C13-DFEE-4275-81C4-AE9ADC55F2D3}" xr6:coauthVersionLast="45" xr6:coauthVersionMax="46" xr10:uidLastSave="{00000000-0000-0000-0000-000000000000}"/>
  <bookViews>
    <workbookView xWindow="13995" yWindow="7590" windowWidth="11520" windowHeight="7890" firstSheet="1" activeTab="1" xr2:uid="{00000000-000D-0000-FFFF-FFFF00000000}"/>
  </bookViews>
  <sheets>
    <sheet name="Datos" sheetId="4" state="hidden" r:id="rId1"/>
    <sheet name="Seguimiento" sheetId="2" r:id="rId2"/>
  </sheets>
  <definedNames>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indicadores" hidden="1">{"'Hoja1'!$A$1:$I$70"}</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S20" i="2" l="1"/>
  <c r="BS19" i="2"/>
  <c r="BS18" i="2"/>
  <c r="BS17" i="2"/>
  <c r="BS16" i="2"/>
  <c r="BS15" i="2"/>
  <c r="BS14" i="2"/>
  <c r="BS13" i="2"/>
  <c r="V25" i="2" l="1"/>
  <c r="U25" i="2"/>
  <c r="BS32" i="2"/>
  <c r="BS31" i="2"/>
  <c r="BS28" i="2"/>
  <c r="BS27" i="2"/>
  <c r="BS26" i="2"/>
  <c r="BS24" i="2"/>
  <c r="BD32" i="2"/>
  <c r="BD31" i="2"/>
  <c r="BD28" i="2"/>
  <c r="BD27" i="2"/>
  <c r="BD26" i="2"/>
  <c r="BD24" i="2"/>
  <c r="AO36" i="2"/>
  <c r="BD36" i="2" s="1"/>
  <c r="BS36" i="2" s="1"/>
  <c r="AO35" i="2"/>
  <c r="BD35" i="2" s="1"/>
  <c r="BS35" i="2" s="1"/>
  <c r="AO34" i="2"/>
  <c r="BD34" i="2" s="1"/>
  <c r="BS34" i="2" s="1"/>
  <c r="AO33" i="2"/>
  <c r="BD33" i="2" s="1"/>
  <c r="BS33" i="2" s="1"/>
  <c r="AO32" i="2"/>
  <c r="AO31" i="2"/>
  <c r="AO30" i="2"/>
  <c r="BD30" i="2" s="1"/>
  <c r="BS30" i="2" s="1"/>
  <c r="AO29" i="2"/>
  <c r="BD29" i="2" s="1"/>
  <c r="BS29" i="2" s="1"/>
  <c r="AO28" i="2"/>
  <c r="AO27" i="2"/>
  <c r="AO26" i="2"/>
  <c r="AO25" i="2"/>
  <c r="BD25" i="2" s="1"/>
  <c r="BS25" i="2" s="1"/>
  <c r="AO24" i="2"/>
  <c r="AO23" i="2"/>
  <c r="BD23" i="2" s="1"/>
  <c r="BS23" i="2" s="1"/>
  <c r="AO22" i="2"/>
  <c r="BD22" i="2" s="1"/>
  <c r="BS22" i="2" s="1"/>
  <c r="AO21" i="2"/>
  <c r="BD21" i="2" s="1"/>
  <c r="BS21" i="2" s="1"/>
  <c r="U36" i="2" l="1"/>
  <c r="V36" i="2" s="1"/>
  <c r="U35" i="2"/>
  <c r="V35" i="2" s="1"/>
  <c r="U34" i="2"/>
  <c r="V34" i="2" s="1"/>
  <c r="U33" i="2"/>
  <c r="V33" i="2" s="1"/>
  <c r="U30" i="2"/>
  <c r="V30" i="2" s="1"/>
  <c r="U29" i="2"/>
  <c r="V29" i="2" s="1"/>
  <c r="V23" i="2"/>
  <c r="U23" i="2"/>
  <c r="BT19" i="2" l="1"/>
  <c r="BT17" i="2"/>
  <c r="BT15" i="2"/>
  <c r="BT13" i="2"/>
  <c r="BT35" i="2"/>
  <c r="BT33" i="2"/>
  <c r="BT31" i="2"/>
  <c r="BT29" i="2"/>
  <c r="BT27" i="2"/>
  <c r="BT25" i="2"/>
  <c r="BT23" i="2"/>
  <c r="BT21" i="2"/>
  <c r="BQ28" i="2"/>
  <c r="BQ27" i="2"/>
  <c r="BQ26" i="2"/>
  <c r="BQ24" i="2"/>
  <c r="BB24" i="2"/>
  <c r="BB28" i="2"/>
  <c r="BB27" i="2"/>
  <c r="BB26" i="2"/>
  <c r="BL24" i="2"/>
  <c r="AM27" i="2"/>
  <c r="AM28" i="2"/>
  <c r="AM26" i="2"/>
  <c r="AM24" i="2"/>
  <c r="V22" i="2"/>
  <c r="V21" i="2"/>
  <c r="U22" i="2"/>
  <c r="U21" i="2"/>
  <c r="R36" i="2" l="1"/>
  <c r="Q36" i="2"/>
  <c r="P36" i="2"/>
  <c r="O36" i="2"/>
  <c r="R35" i="2"/>
  <c r="Q35" i="2"/>
  <c r="P35" i="2"/>
  <c r="O35" i="2"/>
  <c r="O34" i="2"/>
  <c r="P34" i="2"/>
  <c r="Q34" i="2"/>
  <c r="R34" i="2"/>
  <c r="R33" i="2"/>
  <c r="Q33" i="2"/>
  <c r="P33" i="2"/>
  <c r="O33" i="2"/>
  <c r="R30" i="2"/>
  <c r="Q30" i="2"/>
  <c r="P30" i="2"/>
  <c r="O30" i="2"/>
  <c r="R29" i="2"/>
  <c r="Q29" i="2"/>
  <c r="P29" i="2"/>
  <c r="O29" i="2"/>
  <c r="R25" i="2"/>
  <c r="Q25" i="2"/>
  <c r="P25" i="2"/>
  <c r="O25" i="2"/>
  <c r="R23" i="2"/>
  <c r="Q23" i="2"/>
  <c r="P23" i="2"/>
  <c r="AM23" i="2" s="1"/>
  <c r="O23" i="2"/>
  <c r="BQ36" i="2" l="1"/>
  <c r="BQ35" i="2"/>
  <c r="BQ34" i="2"/>
  <c r="BQ33" i="2"/>
  <c r="BQ30" i="2"/>
  <c r="BQ29" i="2"/>
  <c r="BQ25" i="2"/>
  <c r="BQ23" i="2"/>
  <c r="BL36" i="2"/>
  <c r="BL35" i="2"/>
  <c r="BL34" i="2"/>
  <c r="BL33" i="2"/>
  <c r="BL32" i="2"/>
  <c r="BQ32" i="2" s="1"/>
  <c r="BL31" i="2"/>
  <c r="BQ31" i="2" s="1"/>
  <c r="BL30" i="2"/>
  <c r="BL29" i="2"/>
  <c r="BL28" i="2"/>
  <c r="BL27" i="2"/>
  <c r="BL26" i="2"/>
  <c r="BL25" i="2"/>
  <c r="BL22" i="2"/>
  <c r="BL21" i="2"/>
  <c r="BL20" i="2"/>
  <c r="BQ20" i="2" s="1"/>
  <c r="BL19" i="2"/>
  <c r="BQ19" i="2" s="1"/>
  <c r="BL18" i="2"/>
  <c r="BQ18" i="2" s="1"/>
  <c r="BL17" i="2"/>
  <c r="BQ17" i="2" s="1"/>
  <c r="BL16" i="2"/>
  <c r="BQ16" i="2" s="1"/>
  <c r="BL15" i="2"/>
  <c r="BQ15" i="2" s="1"/>
  <c r="BL14" i="2"/>
  <c r="BQ14" i="2" s="1"/>
  <c r="BL13" i="2"/>
  <c r="BQ13" i="2" s="1"/>
  <c r="BB36" i="2"/>
  <c r="BB35" i="2"/>
  <c r="BB34" i="2"/>
  <c r="BB33" i="2"/>
  <c r="BB30" i="2"/>
  <c r="BB29" i="2"/>
  <c r="BB25" i="2"/>
  <c r="BB23" i="2"/>
  <c r="AW36" i="2"/>
  <c r="AW35" i="2"/>
  <c r="AW34" i="2"/>
  <c r="AW33" i="2"/>
  <c r="AW32" i="2"/>
  <c r="BB32" i="2" s="1"/>
  <c r="AW31" i="2"/>
  <c r="BB31" i="2" s="1"/>
  <c r="AW30" i="2"/>
  <c r="AW29" i="2"/>
  <c r="AW28" i="2"/>
  <c r="AW27" i="2"/>
  <c r="AW26" i="2"/>
  <c r="AW25" i="2"/>
  <c r="AW24" i="2"/>
  <c r="AW23" i="2"/>
  <c r="AW22" i="2"/>
  <c r="AW21" i="2"/>
  <c r="AM36" i="2"/>
  <c r="AM35" i="2"/>
  <c r="AM34" i="2"/>
  <c r="AM33" i="2"/>
  <c r="AM30" i="2"/>
  <c r="AM29" i="2"/>
  <c r="AM25" i="2"/>
  <c r="AH36" i="2"/>
  <c r="AH35" i="2"/>
  <c r="AH34" i="2"/>
  <c r="AH33" i="2"/>
  <c r="AH32" i="2"/>
  <c r="AM32" i="2" s="1"/>
  <c r="AH31" i="2"/>
  <c r="AM31" i="2" s="1"/>
  <c r="AH30" i="2"/>
  <c r="AH29" i="2"/>
  <c r="AH28" i="2"/>
  <c r="AH27" i="2"/>
  <c r="AH26" i="2"/>
  <c r="AH25" i="2"/>
  <c r="AH24" i="2"/>
  <c r="AH23" i="2"/>
  <c r="AH22" i="2"/>
  <c r="AH21" i="2"/>
  <c r="BO19" i="2"/>
  <c r="BO17" i="2"/>
  <c r="BO15" i="2"/>
  <c r="BO13" i="2"/>
  <c r="BR13" i="2" l="1"/>
  <c r="BU13" i="2" s="1"/>
  <c r="BM13" i="2"/>
  <c r="BP13" i="2" s="1"/>
  <c r="BM15" i="2"/>
  <c r="BP15" i="2" s="1"/>
  <c r="BM19" i="2"/>
  <c r="BP19" i="2" s="1"/>
  <c r="BM17" i="2"/>
  <c r="BP17" i="2" s="1"/>
  <c r="W36" i="2"/>
  <c r="W35" i="2"/>
  <c r="W34" i="2"/>
  <c r="W33" i="2"/>
  <c r="W32" i="2"/>
  <c r="W31" i="2"/>
  <c r="W30" i="2"/>
  <c r="W29" i="2"/>
  <c r="W28" i="2"/>
  <c r="W27" i="2"/>
  <c r="W26" i="2"/>
  <c r="W25" i="2"/>
  <c r="W24" i="2"/>
  <c r="W23" i="2"/>
  <c r="W22" i="2"/>
  <c r="W21" i="2"/>
  <c r="R22" i="2"/>
  <c r="BQ22" i="2" s="1"/>
  <c r="R21" i="2"/>
  <c r="BQ21" i="2" s="1"/>
  <c r="Q22" i="2"/>
  <c r="BB22" i="2" s="1"/>
  <c r="Q21" i="2"/>
  <c r="BB21" i="2" s="1"/>
  <c r="P22" i="2"/>
  <c r="AM22" i="2" s="1"/>
  <c r="P21" i="2"/>
  <c r="AM21" i="2" s="1"/>
  <c r="O22" i="2"/>
  <c r="O21" i="2"/>
  <c r="BE35" i="2" l="1"/>
  <c r="BC35" i="2"/>
  <c r="BE33" i="2"/>
  <c r="BC33" i="2"/>
  <c r="BE31" i="2"/>
  <c r="BC31" i="2"/>
  <c r="BE29" i="2"/>
  <c r="BC29" i="2"/>
  <c r="BE27" i="2"/>
  <c r="BC27" i="2"/>
  <c r="BE25" i="2"/>
  <c r="BC25" i="2"/>
  <c r="BE23" i="2"/>
  <c r="BC23" i="2"/>
  <c r="BE21" i="2"/>
  <c r="BC21" i="2"/>
  <c r="AP35" i="2"/>
  <c r="AN35" i="2"/>
  <c r="AP33" i="2"/>
  <c r="AN33" i="2"/>
  <c r="AP31" i="2"/>
  <c r="AN31" i="2"/>
  <c r="AP29" i="2"/>
  <c r="AN29" i="2"/>
  <c r="AP27" i="2"/>
  <c r="AN27" i="2"/>
  <c r="AP25" i="2"/>
  <c r="AN25" i="2"/>
  <c r="AP23" i="2"/>
  <c r="AN23" i="2"/>
  <c r="AP21" i="2"/>
  <c r="AN21" i="2"/>
  <c r="BR35" i="2"/>
  <c r="BU35" i="2" s="1"/>
  <c r="BR33" i="2"/>
  <c r="BU33" i="2" s="1"/>
  <c r="BR31" i="2"/>
  <c r="BU31" i="2" s="1"/>
  <c r="BR29" i="2"/>
  <c r="BU29" i="2" s="1"/>
  <c r="BR27" i="2"/>
  <c r="BU27" i="2" s="1"/>
  <c r="BR25" i="2"/>
  <c r="BU25" i="2" s="1"/>
  <c r="BR23" i="2"/>
  <c r="BU23" i="2" s="1"/>
  <c r="BR21" i="2"/>
  <c r="BU21" i="2" s="1"/>
  <c r="BR19" i="2"/>
  <c r="BU19" i="2" s="1"/>
  <c r="BR17" i="2"/>
  <c r="BU17" i="2" s="1"/>
  <c r="BR15" i="2"/>
  <c r="BU15" i="2" s="1"/>
  <c r="AQ21" i="2" l="1"/>
  <c r="AQ31" i="2"/>
  <c r="BF27" i="2"/>
  <c r="AQ35" i="2"/>
  <c r="AQ33" i="2"/>
  <c r="AQ29" i="2"/>
  <c r="AQ27" i="2"/>
  <c r="AQ25" i="2"/>
  <c r="AQ23" i="2"/>
  <c r="BF35" i="2"/>
  <c r="BF33" i="2"/>
  <c r="BF31" i="2"/>
  <c r="BF29" i="2"/>
  <c r="BF25" i="2"/>
  <c r="BF23" i="2"/>
  <c r="BF21" i="2"/>
  <c r="BO35" i="2"/>
  <c r="BM35" i="2"/>
  <c r="BO33" i="2"/>
  <c r="BM33" i="2"/>
  <c r="BO31" i="2"/>
  <c r="BM31" i="2"/>
  <c r="BO29" i="2"/>
  <c r="BM29" i="2"/>
  <c r="BO27" i="2"/>
  <c r="BM27" i="2"/>
  <c r="BO25" i="2"/>
  <c r="BM25" i="2"/>
  <c r="BO23" i="2"/>
  <c r="BM23" i="2"/>
  <c r="BO21" i="2"/>
  <c r="BM21" i="2"/>
  <c r="AZ35" i="2"/>
  <c r="AX35" i="2"/>
  <c r="AZ33" i="2"/>
  <c r="AX33" i="2"/>
  <c r="AZ31" i="2"/>
  <c r="AX31" i="2"/>
  <c r="AZ29" i="2"/>
  <c r="AX29" i="2"/>
  <c r="AZ27" i="2"/>
  <c r="AX27" i="2"/>
  <c r="AZ25" i="2"/>
  <c r="AX25" i="2"/>
  <c r="AZ23" i="2"/>
  <c r="AX23" i="2"/>
  <c r="AZ21" i="2"/>
  <c r="AX21" i="2"/>
  <c r="AK35" i="2"/>
  <c r="AI35" i="2"/>
  <c r="AK33" i="2"/>
  <c r="AI33" i="2"/>
  <c r="AK31" i="2"/>
  <c r="AI31" i="2"/>
  <c r="AK29" i="2"/>
  <c r="AI29" i="2"/>
  <c r="AK27" i="2"/>
  <c r="AI27" i="2"/>
  <c r="AK25" i="2"/>
  <c r="AI25" i="2"/>
  <c r="AK23" i="2"/>
  <c r="AI23" i="2"/>
  <c r="AK21" i="2"/>
  <c r="AI21" i="2"/>
  <c r="BA25" i="2" l="1"/>
  <c r="AL21" i="2"/>
  <c r="AL29" i="2"/>
  <c r="AL33" i="2"/>
  <c r="BP33" i="2"/>
  <c r="BP29" i="2"/>
  <c r="BP21" i="2"/>
  <c r="AL25" i="2"/>
  <c r="BP25" i="2"/>
  <c r="AL23" i="2"/>
  <c r="AL27" i="2"/>
  <c r="AL31" i="2"/>
  <c r="AL35" i="2"/>
  <c r="BA27" i="2"/>
  <c r="BP23" i="2"/>
  <c r="BP27" i="2"/>
  <c r="BP31" i="2"/>
  <c r="BP35" i="2"/>
  <c r="BA35" i="2"/>
  <c r="BA33" i="2"/>
  <c r="BA29" i="2"/>
  <c r="BA31" i="2"/>
  <c r="BA23" i="2"/>
  <c r="BA21" i="2"/>
  <c r="Z35" i="2"/>
  <c r="Z33" i="2"/>
  <c r="Z31" i="2"/>
  <c r="Z29" i="2"/>
  <c r="Z27" i="2"/>
  <c r="Z25" i="2"/>
  <c r="Z23" i="2"/>
  <c r="Z21" i="2"/>
  <c r="X35" i="2" l="1"/>
  <c r="AA35" i="2" s="1"/>
  <c r="X29" i="2"/>
  <c r="AA29" i="2" s="1"/>
  <c r="X33" i="2" l="1"/>
  <c r="AA33" i="2" s="1"/>
  <c r="X31" i="2"/>
  <c r="AA31" i="2" s="1"/>
  <c r="X27" i="2" l="1"/>
  <c r="AA27" i="2" s="1"/>
  <c r="X25" i="2"/>
  <c r="AA25" i="2" s="1"/>
  <c r="X23" i="2"/>
  <c r="AA23" i="2" s="1"/>
  <c r="X21" i="2"/>
  <c r="AA21" i="2" s="1"/>
</calcChain>
</file>

<file path=xl/sharedStrings.xml><?xml version="1.0" encoding="utf-8"?>
<sst xmlns="http://schemas.openxmlformats.org/spreadsheetml/2006/main" count="279" uniqueCount="150">
  <si>
    <t>SELECCIONAR ENTIDAD</t>
  </si>
  <si>
    <t xml:space="preserve">  Aguascalientes </t>
  </si>
  <si>
    <t xml:space="preserve">  Baja California </t>
  </si>
  <si>
    <t xml:space="preserve">  Baja California Sur </t>
  </si>
  <si>
    <t xml:space="preserve">  Campeche </t>
  </si>
  <si>
    <t xml:space="preserve">  Coahuila </t>
  </si>
  <si>
    <t xml:space="preserve">  Colima </t>
  </si>
  <si>
    <t xml:space="preserve">  Chiapas </t>
  </si>
  <si>
    <t xml:space="preserve">  Chihuahua </t>
  </si>
  <si>
    <t>Ciudad de México</t>
  </si>
  <si>
    <t xml:space="preserve">  Durango </t>
  </si>
  <si>
    <t xml:space="preserve">  Guanajuato </t>
  </si>
  <si>
    <t xml:space="preserve">  Guerrero</t>
  </si>
  <si>
    <t xml:space="preserve">  Hidalgo </t>
  </si>
  <si>
    <t xml:space="preserve">  Jalisco </t>
  </si>
  <si>
    <t xml:space="preserve">  México </t>
  </si>
  <si>
    <t xml:space="preserve">  Michoacán </t>
  </si>
  <si>
    <t xml:space="preserve">  Morelos </t>
  </si>
  <si>
    <t xml:space="preserve">  Nayarit </t>
  </si>
  <si>
    <t xml:space="preserve">  Nuevo León </t>
  </si>
  <si>
    <t xml:space="preserve">  Oaxaca </t>
  </si>
  <si>
    <t xml:space="preserve">  Puebla </t>
  </si>
  <si>
    <t xml:space="preserve">  Querétaro </t>
  </si>
  <si>
    <t xml:space="preserve">  Quintana Roo </t>
  </si>
  <si>
    <t xml:space="preserve">  San Luís Potosí </t>
  </si>
  <si>
    <t xml:space="preserve">  Sinaloa </t>
  </si>
  <si>
    <t xml:space="preserve">  Sonora </t>
  </si>
  <si>
    <t xml:space="preserve">  Tabasco </t>
  </si>
  <si>
    <t xml:space="preserve">  Tamaulipas </t>
  </si>
  <si>
    <t xml:space="preserve">  Tlaxcala </t>
  </si>
  <si>
    <t xml:space="preserve">  Veracruz </t>
  </si>
  <si>
    <t xml:space="preserve">  Yucatán </t>
  </si>
  <si>
    <t xml:space="preserve">  Zacatecas </t>
  </si>
  <si>
    <t>MATRIZ DE INDICADORES PARA RESULTADOS (MIR) 33 2021</t>
  </si>
  <si>
    <t xml:space="preserve">Nombre del estado: </t>
  </si>
  <si>
    <t>ÚNICAMENTE SE REPORTA AQUÍ</t>
  </si>
  <si>
    <t>Nivel</t>
  </si>
  <si>
    <t>No.</t>
  </si>
  <si>
    <t>Indicador</t>
  </si>
  <si>
    <t>Método de cálculo</t>
  </si>
  <si>
    <t>Variables</t>
  </si>
  <si>
    <t>Periodicidad</t>
  </si>
  <si>
    <t xml:space="preserve"> TRIMESTRAL</t>
  </si>
  <si>
    <t xml:space="preserve"> ACUMULADO</t>
  </si>
  <si>
    <t>1er trimestre</t>
  </si>
  <si>
    <t>2do trimestre</t>
  </si>
  <si>
    <t>3er trimestre</t>
  </si>
  <si>
    <t>4to trimestre</t>
  </si>
  <si>
    <t>PROGRAMACIÓN DE METAS</t>
  </si>
  <si>
    <t>AJUSTE DE METAS</t>
  </si>
  <si>
    <t>Trimestral</t>
  </si>
  <si>
    <t>Acumulado</t>
  </si>
  <si>
    <t>Causas</t>
  </si>
  <si>
    <t>Efecto</t>
  </si>
  <si>
    <t>Observaciones de la SEI</t>
  </si>
  <si>
    <t>Observaciones del Estado</t>
  </si>
  <si>
    <t>1er trim</t>
  </si>
  <si>
    <t>2do trim</t>
  </si>
  <si>
    <t>3er trim</t>
  </si>
  <si>
    <t>4to trim</t>
  </si>
  <si>
    <t>Meta</t>
  </si>
  <si>
    <t>%</t>
  </si>
  <si>
    <t>Logro</t>
  </si>
  <si>
    <t>Avance</t>
  </si>
  <si>
    <t>Obvs. Metas</t>
  </si>
  <si>
    <t>Obvs. Logros</t>
  </si>
  <si>
    <t>FIN</t>
  </si>
  <si>
    <t>Tasa de variación anual de la población de 15 años o más en condición de rezago educativo.</t>
  </si>
  <si>
    <t>((Población de 15 años o más en situación de rezago educativo en t / Población de 15 años o más en situación de rezago educativo en t - 1)-1)*100</t>
  </si>
  <si>
    <t>Población de 15 años o más en situación de rezago educativo en t</t>
  </si>
  <si>
    <t>Anual</t>
  </si>
  <si>
    <t>No se acumula</t>
  </si>
  <si>
    <t>VALIDADO</t>
  </si>
  <si>
    <t>Población de 15 años o más en situación de rezago educativo en t - 1</t>
  </si>
  <si>
    <t>PROPÓSITO</t>
  </si>
  <si>
    <t>Porcentaje de población analfabeta de 15 años y más que concluye el nivel inicial.</t>
  </si>
  <si>
    <t>(Población analfabeta de 15 años y más que concluyó el nivel inicial en t / Población de 15 años y más analfabeta en t-1 ) * 100)</t>
  </si>
  <si>
    <t xml:space="preserve">Población analfabeta de 15 años y más que concluyó el nivel inicial en t </t>
  </si>
  <si>
    <t>VALIDADO con APP</t>
  </si>
  <si>
    <t>Población de 15 años y más analfabeta en t-1</t>
  </si>
  <si>
    <t>Porcentaje de población de 15 años y más en condición de rezago educativo que concluye el nivel de primaria.</t>
  </si>
  <si>
    <t>(Población de 15 años y más que concluyó el nivel Primaria en t / Población de 15 años y más Sin Primaria en t-1)*100</t>
  </si>
  <si>
    <t>Población de 15 años y más que concluyó el nivel Primaria en t</t>
  </si>
  <si>
    <t>Población de 15 años y más Sin Primaria en t-1</t>
  </si>
  <si>
    <t>Porcentaje de población de 15 años y más en condición de rezago educativo que concluye el nivel de secundaria.</t>
  </si>
  <si>
    <t>(Población de 15 años y más que concluyó el nivel Secundaria en t / Población de 15 años y más Sin Secundaria en t-1 ) X 100</t>
  </si>
  <si>
    <t>Población de 15 años y más que concluyó el nivel Secundaria en t</t>
  </si>
  <si>
    <t xml:space="preserve">Población de 15 años y más Sin Secundaria en t-1 </t>
  </si>
  <si>
    <t>COMPONENTE</t>
  </si>
  <si>
    <t>Porcentajes de educandos/as que concluyen niveles intermedio y avanzado del MEVyT vinculados a Plazas Comunitarias de atención educativa y servicios integrales.</t>
  </si>
  <si>
    <t>((Educandos/as que concluyen nivel intermedio y avanzado del MEVyT y están vinculados a plazas comunitarias de atención educativa y servicios integrales en el periodo t)/Total educandos/as que concluyen algún nivel del MEVyT en el periodo t)*100</t>
  </si>
  <si>
    <t>Educandos/as que concluyen nivel intermedio y avanzado del MEVyT y están vinculados a plazas comunitarias de atención educativa y servicios integrales en el periodo t</t>
  </si>
  <si>
    <t>Al cierre del primer trimestre INEA implementó la primera jrnada nacional de acreditación (25-28 de marzo 2021) teniendo como objetivos:
- Generar las condiciones necesarias para la aplicación de exámenes a los educandos de los niveles inicial, intermedio y avanzado para dar continuidad a sus proceso educativo.
- Garantizarque la aplicación de exámenes se realice en el estricto cumplimiento de las medidas sanitarias.</t>
  </si>
  <si>
    <t>Con la participción de 6,961 adultos interesados en su continudad educativa durante esta jornada, los resultados presentados por el Estado tuvieron impcto en el indicador, mismos que se reportan como logros del primer trimestre aún cuando no se cuenta con meta programada para el cierre del mismo período.</t>
  </si>
  <si>
    <t>VALIDADO con INFORMACIÓN DEL INSTITUTO</t>
  </si>
  <si>
    <t>344
VALIDADO con INFORMACIÓN DEL INSTITUTO</t>
  </si>
  <si>
    <t>No se programaron metas de UCN´s para el primer trimestre del año.</t>
  </si>
  <si>
    <t>Total educandos/as que concluyen algún nivel del MEVyT en el periodo t</t>
  </si>
  <si>
    <t>VALIDADO CON APP</t>
  </si>
  <si>
    <t>Porcentaje de educandos/as que concluyen nivel educativo del grupo en condición de vulnerabilidad de atención en el Modelo Educación para la Vida y el Trabajo (MEVyT).</t>
  </si>
  <si>
    <t>((Total de educandos/as que concluyen nivel en la vertiente Jóvenes 10-14 en Primaria + Total de educandos/as que concluyen nivel en la vertiente MEVyT para Ciegos o Débiles Visuales+ Total de educandos/as que concluyen nivel en la Población indígena MIB y MIBU en Inicial, Primaria y/o Secundaria en periodo t) /(Total de educandos/as atendidos en el MEVYT en vertiente Jóvenes 10-14 en Primaria+ Total de educandos/as atendidos en el nivel en la vertiente MEVyT para Ciegos o Débiles Visuales+Total de educandos/as atendidos en la Población indígena MIB y MIBU en inicial, Primaria y/o Secundaria en periodo t)) x 100</t>
  </si>
  <si>
    <t>Total de educandos/as que concluyen nivel en la vertiente Jóvenes 10-14 en Primaria + Total de educandos/as que concluyen nivel en la vertiente MEVyT para Ciegos o Débiles Visuales+ Total de educandos/as que concluyen nivel en la Población indígena MIB y MIBU en Inicial, Primaria y/o Secundaria en periodo t</t>
  </si>
  <si>
    <t xml:space="preserve"> </t>
  </si>
  <si>
    <t>Total de educandos/as atendidos en el MEVYT en vertiente Jóvenes 10-14 en Primaria+ Total de educandos/as atendidos en el nivel en la vertiente MEVyT para Ciegos o Débiles Visuales+Total de educandos/as atendidos en la Población indígena MIB y MIBU en inicial, Primaria y/o Secundaria en periodo t</t>
  </si>
  <si>
    <t>679
VALIDADO CON INFORMACIÓN DEL ESTADO</t>
  </si>
  <si>
    <t>Porcentaje de educandos/as hispanohablantes de 15 años y más que concluyen nivel en iniciala y/o Primaria y/o Secundaria en el Modelo de Educación para la vida y el Trabajo.</t>
  </si>
  <si>
    <t>((Educandos/as que concluyen nivel de inicial, Primaria y/o Secundaria con la vertiente Hispanohablante del Modelo Educación para la Vida y el Trabajo (MEVyT) en el periodo t )/ (Educandos/as atendidos en el nivel de inicial, Primaria y/o Secundaria con la vertiente Hispanohablante del Modelo Educación para la Vida y el Trabajo (MEVyT) en el periodo t))*100</t>
  </si>
  <si>
    <t>Educandos/as que concluyen nivel de inicial, Primaria y/o Secundaria con la vertiente Hispanohablante del Modelo Educación para la Vida y el Trabajo (MEVyT) en el periodo t</t>
  </si>
  <si>
    <t>Educandos/as atendidos en el nivel de inicial, Primaria y/o Secundaria con la vertiente Hispanohablante del Modelo Educación para la Vida y el Trabajo (MEVyT) en el periodo t</t>
  </si>
  <si>
    <t xml:space="preserve">VALIDADO </t>
  </si>
  <si>
    <t>ACTIVIDAD</t>
  </si>
  <si>
    <t>Razón de módulos vinculados en el Modelo Educación para la Vida y el Trabajo (MEVyT).</t>
  </si>
  <si>
    <t>(Educandos/as activos en el MEVyT con algún módulo vinculado en el periodo t) / (Educandos/as activos en el MEVyT en el periodo t)</t>
  </si>
  <si>
    <t>Educandos/as activos en el MEVyT con algún módulo vinculado en el periodo t</t>
  </si>
  <si>
    <t>Monitoreo de los reportes de SASA para revisar que los adultos activos cuenten con algún módulo vinculado.</t>
  </si>
  <si>
    <t>Lograr que en el total de las Coordinaciones de Zona al cierre del mes la mayor parte de los adultos activos cuenten con algún módulo vinculado.</t>
  </si>
  <si>
    <t>VALIDADO CON META DE ESTADO</t>
  </si>
  <si>
    <t>Educandos/as activos en el MEVyT en el periodo t</t>
  </si>
  <si>
    <t>Porcentaje de módulos en línea o digitales vinculados en el trimestre</t>
  </si>
  <si>
    <t>((Total de módulos en línea o digitales vinculados en el periodo t) / Total de módulos vinculados en el periodo t)*100</t>
  </si>
  <si>
    <t>Total de módulos en línea o digitales vinculados en el periodo t</t>
  </si>
  <si>
    <t>La falta de atención presencial llevó a la promoción de la atención a distancia para lograr que aquellos educandos que cuenten con los medios de conexión a internet avancen en su nivel educativo, estudiando sus módulos en la modalidad en línea.</t>
  </si>
  <si>
    <t>Se cumplió con lo esperado en la vinculación de módulos en la plataforma de MEVyT en línea.</t>
  </si>
  <si>
    <t>3518
VALIDADO CON INFORMACIÓN DE ESTADO</t>
  </si>
  <si>
    <t>Total de módulos vinculados en el periodo t)*100</t>
  </si>
  <si>
    <t>20473
VALIDADO CON INFORMACIÓN DE ESTADO</t>
  </si>
  <si>
    <t>Porcentaje de asesores/as con más de un año de permanencia con formación continua acumulados al cierre del trimestre.</t>
  </si>
  <si>
    <t>(Asesores/as con más de un año de permanencia con formación continua acumulados al cierre del periodo t / Asesores/as con más de un año de permanencia acumulados al cierre del periodo t)*100</t>
  </si>
  <si>
    <t>Asesores/as con más de un año de permanencia con formación continua acumulados al cierre del periodo t</t>
  </si>
  <si>
    <t>La información que les proporcione Dirección Académica la reportarán en el apartado trimestral.</t>
  </si>
  <si>
    <t>El interés mostrado por los asesores por participar en los events de formación ofertados en este año a parte de fortalecer su formación, tambien se debe a que le serán gratificados.</t>
  </si>
  <si>
    <t>El logro de asesores con 1 año o más de antigüedad con formación continua representa un avance superior al programado en la meta trimestral.</t>
  </si>
  <si>
    <t>VALIDADO CON INFORMACIÓN DE ACADÉMICA</t>
  </si>
  <si>
    <t>Asesores/as con más de un año de permanencia acumulados al cierre del periodo t</t>
  </si>
  <si>
    <t>Porcentaje de exámenes en línea aplicados del MEVyT.</t>
  </si>
  <si>
    <t>Total de exámenes en línea del MEVyT aplicados en el periodo t / Total de exámenes del MEVyT aplicados en cualquier formato en el periodo t)*100</t>
  </si>
  <si>
    <t xml:space="preserve">Total de exámenes en línea del MEVyT aplicados en el periodo t </t>
  </si>
  <si>
    <t>3710
VALIDADO CON  INFORMACIÓN DEL ESTADO</t>
  </si>
  <si>
    <t>No se programaron metas de exámenes presentados para el primer trimestre del año.</t>
  </si>
  <si>
    <t>Total de exámenes del MEVyT aplicados en cualquier formato en el periodo t)*100</t>
  </si>
  <si>
    <t>VALIDADO CON INFORMACIÓN DEL ESTADO</t>
  </si>
  <si>
    <t>13446
VALIDADO CON  INFORMACIÓN DEL ESTADO</t>
  </si>
  <si>
    <t>Porcentaje de exámenes impresos aplicados del MEVyT.</t>
  </si>
  <si>
    <t>(Total de exámenes impresos del MEVyT aplicados en el periodo t / Total de exámenes del MEVyT aplicados en cualquier formato en el periodo t)*100</t>
  </si>
  <si>
    <t xml:space="preserve">Total de exámenes impresos del MEVyT aplicados en el periodo t </t>
  </si>
  <si>
    <t>9736
VALIDADO CON  INFORMACIÓN DEL ESTADO</t>
  </si>
  <si>
    <t>Total de exámenes del MEVyT aplicados en cualquier formato en el periodo t</t>
  </si>
  <si>
    <t>Se reprograma en 2do trimestre</t>
  </si>
  <si>
    <t>Se reprograma en 2do y 3er trim</t>
  </si>
  <si>
    <t>Nota: Favor de modificar el archivo.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</si>
</sst>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
  </numFmts>
  <fonts count="34">
    <font>
      <sz val="12"/>
      <color theme="1"/>
      <name val="Calibri"/>
      <family val="2"/>
      <scheme val="minor"/>
    </font>
    <font>
      <sz val="11"/>
      <color theme="1"/>
      <name val="Calibri"/>
      <family val="2"/>
      <scheme val="minor"/>
    </font>
    <font>
      <sz val="12"/>
      <color theme="1"/>
      <name val="Calibri"/>
      <family val="2"/>
      <scheme val="minor"/>
    </font>
    <font>
      <b/>
      <sz val="18"/>
      <color theme="1"/>
      <name val="Montserrat"/>
    </font>
    <font>
      <sz val="18"/>
      <color theme="1"/>
      <name val="Montserrat"/>
    </font>
    <font>
      <sz val="12"/>
      <color theme="1"/>
      <name val="Montserrat"/>
    </font>
    <font>
      <b/>
      <sz val="11"/>
      <color theme="1"/>
      <name val="Calibri"/>
      <family val="2"/>
      <scheme val="minor"/>
    </font>
    <font>
      <b/>
      <sz val="12"/>
      <color theme="1"/>
      <name val="Calibri"/>
      <family val="2"/>
      <scheme val="minor"/>
    </font>
    <font>
      <sz val="10"/>
      <name val="Arial"/>
      <family val="2"/>
    </font>
    <font>
      <b/>
      <sz val="20"/>
      <color theme="1"/>
      <name val="Montserrat"/>
    </font>
    <font>
      <sz val="18"/>
      <name val="Montserrat"/>
    </font>
    <font>
      <b/>
      <sz val="18"/>
      <name val="Montserrat"/>
    </font>
    <font>
      <sz val="20"/>
      <color theme="1"/>
      <name val="Montserrat"/>
    </font>
    <font>
      <sz val="24"/>
      <name val="Montserrat"/>
    </font>
    <font>
      <b/>
      <sz val="24"/>
      <name val="Montserrat"/>
    </font>
    <font>
      <b/>
      <sz val="30"/>
      <color theme="1"/>
      <name val="Montserrat"/>
    </font>
    <font>
      <b/>
      <sz val="30"/>
      <color theme="0"/>
      <name val="Montserrat"/>
    </font>
    <font>
      <b/>
      <sz val="25"/>
      <color theme="1"/>
      <name val="Montserrat"/>
    </font>
    <font>
      <b/>
      <sz val="25"/>
      <color theme="0"/>
      <name val="Montserrat"/>
    </font>
    <font>
      <sz val="22"/>
      <color theme="1"/>
      <name val="Montserrat"/>
    </font>
    <font>
      <b/>
      <sz val="22"/>
      <color theme="1"/>
      <name val="Montserrat"/>
    </font>
    <font>
      <b/>
      <sz val="24"/>
      <color theme="0"/>
      <name val="Montserrat"/>
    </font>
    <font>
      <b/>
      <sz val="29"/>
      <color theme="0"/>
      <name val="Montserrat"/>
    </font>
    <font>
      <b/>
      <sz val="29"/>
      <color theme="1"/>
      <name val="Montserrat"/>
    </font>
    <font>
      <sz val="29"/>
      <color theme="1"/>
      <name val="Montserrat"/>
    </font>
    <font>
      <b/>
      <sz val="29"/>
      <name val="Montserrat"/>
    </font>
    <font>
      <b/>
      <sz val="30"/>
      <name val="Montserrat"/>
    </font>
    <font>
      <sz val="30"/>
      <color theme="1"/>
      <name val="Montserrat"/>
    </font>
    <font>
      <sz val="30"/>
      <name val="Montserrat"/>
    </font>
    <font>
      <b/>
      <sz val="20"/>
      <color theme="0"/>
      <name val="Montserrat"/>
    </font>
    <font>
      <b/>
      <sz val="20"/>
      <name val="Montserrat"/>
    </font>
    <font>
      <sz val="25"/>
      <color theme="1"/>
      <name val="Montserrat"/>
    </font>
    <font>
      <sz val="25"/>
      <name val="Montserrat"/>
    </font>
    <font>
      <b/>
      <sz val="25"/>
      <name val="Montserrat"/>
    </font>
  </fonts>
  <fills count="19">
    <fill>
      <patternFill patternType="none"/>
    </fill>
    <fill>
      <patternFill patternType="gray125"/>
    </fill>
    <fill>
      <patternFill patternType="solid">
        <fgColor theme="0"/>
        <bgColor theme="0" tint="-0.34998626667073579"/>
      </patternFill>
    </fill>
    <fill>
      <patternFill patternType="gray0625">
        <fgColor theme="0" tint="-0.34998626667073579"/>
        <bgColor theme="0"/>
      </patternFill>
    </fill>
    <fill>
      <patternFill patternType="solid">
        <fgColor rgb="FF1B5542"/>
        <bgColor theme="9"/>
      </patternFill>
    </fill>
    <fill>
      <patternFill patternType="solid">
        <fgColor theme="0"/>
        <bgColor theme="9"/>
      </patternFill>
    </fill>
    <fill>
      <patternFill patternType="solid">
        <fgColor rgb="FFFFFF00"/>
        <bgColor indexed="64"/>
      </patternFill>
    </fill>
    <fill>
      <patternFill patternType="solid">
        <fgColor theme="1"/>
        <bgColor indexed="64"/>
      </patternFill>
    </fill>
    <fill>
      <patternFill patternType="solid">
        <fgColor rgb="FFA8D4A8"/>
        <bgColor indexed="64"/>
      </patternFill>
    </fill>
    <fill>
      <patternFill patternType="solid">
        <fgColor rgb="FFC00000"/>
        <bgColor indexed="64"/>
      </patternFill>
    </fill>
    <fill>
      <patternFill patternType="solid">
        <fgColor theme="6" tint="0.79998168889431442"/>
        <bgColor indexed="64"/>
      </patternFill>
    </fill>
    <fill>
      <patternFill patternType="solid">
        <fgColor theme="0"/>
        <bgColor indexed="64"/>
      </patternFill>
    </fill>
    <fill>
      <patternFill patternType="solid">
        <fgColor rgb="FF1B5542"/>
        <bgColor indexed="64"/>
      </patternFill>
    </fill>
    <fill>
      <patternFill patternType="solid">
        <fgColor theme="0"/>
        <bgColor rgb="FF1B5542"/>
      </patternFill>
    </fill>
    <fill>
      <patternFill patternType="solid">
        <fgColor theme="9" tint="-0.249977111117893"/>
        <bgColor theme="9"/>
      </patternFill>
    </fill>
    <fill>
      <patternFill patternType="solid">
        <fgColor theme="9" tint="0.59999389629810485"/>
        <bgColor indexed="64"/>
      </patternFill>
    </fill>
    <fill>
      <patternFill patternType="solid">
        <fgColor rgb="FFA9D08E"/>
        <bgColor indexed="64"/>
      </patternFill>
    </fill>
    <fill>
      <patternFill patternType="solid">
        <fgColor theme="7" tint="0.59999389629810485"/>
        <bgColor indexed="64"/>
      </patternFill>
    </fill>
    <fill>
      <patternFill patternType="solid">
        <fgColor theme="6" tint="0.39997558519241921"/>
        <bgColor indexed="64"/>
      </patternFill>
    </fill>
  </fills>
  <borders count="44">
    <border>
      <left/>
      <right/>
      <top/>
      <bottom/>
      <diagonal/>
    </border>
    <border>
      <left/>
      <right/>
      <top/>
      <bottom style="medium">
        <color theme="0" tint="-0.499984740745262"/>
      </bottom>
      <diagonal/>
    </border>
    <border>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diagonal/>
    </border>
    <border>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thin">
        <color theme="0" tint="-0.499984740745262"/>
      </right>
      <top style="medium">
        <color theme="0" tint="-0.499984740745262"/>
      </top>
      <bottom/>
      <diagonal/>
    </border>
    <border>
      <left/>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medium">
        <color theme="0" tint="-0.499984740745262"/>
      </right>
      <top/>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tint="-0.499984740745262"/>
      </right>
      <top/>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theme="0" tint="-0.499984740745262"/>
      </left>
      <right/>
      <top style="medium">
        <color theme="0" tint="-0.499984740745262"/>
      </top>
      <bottom/>
      <diagonal/>
    </border>
    <border>
      <left style="thin">
        <color theme="0" tint="-0.499984740745262"/>
      </left>
      <right/>
      <top/>
      <bottom style="medium">
        <color theme="0" tint="-0.499984740745262"/>
      </bottom>
      <diagonal/>
    </border>
    <border>
      <left/>
      <right style="medium">
        <color theme="0" tint="-0.499984740745262"/>
      </right>
      <top style="medium">
        <color theme="0" tint="-0.499984740745262"/>
      </top>
      <bottom/>
      <diagonal/>
    </border>
    <border>
      <left/>
      <right style="medium">
        <color theme="0" tint="-0.499984740745262"/>
      </right>
      <top/>
      <bottom style="medium">
        <color theme="0" tint="-0.499984740745262"/>
      </bottom>
      <diagonal/>
    </border>
    <border>
      <left/>
      <right style="thin">
        <color theme="0" tint="-0.499984740745262"/>
      </right>
      <top style="medium">
        <color theme="0" tint="-0.499984740745262"/>
      </top>
      <bottom/>
      <diagonal/>
    </border>
    <border>
      <left/>
      <right style="thin">
        <color theme="0" tint="-0.499984740745262"/>
      </right>
      <top/>
      <bottom style="medium">
        <color theme="0" tint="-0.499984740745262"/>
      </bottom>
      <diagonal/>
    </border>
    <border>
      <left style="thin">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medium">
        <color theme="0" tint="-0.499984740745262"/>
      </left>
      <right/>
      <top style="medium">
        <color theme="0" tint="-0.499984740745262"/>
      </top>
      <bottom/>
      <diagonal/>
    </border>
    <border>
      <left style="medium">
        <color theme="0" tint="-0.499984740745262"/>
      </left>
      <right/>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top/>
      <bottom style="thin">
        <color theme="0" tint="-0.499984740745262"/>
      </bottom>
      <diagonal/>
    </border>
    <border>
      <left style="thin">
        <color theme="0" tint="-0.499984740745262"/>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right style="medium">
        <color theme="0" tint="-0.499984740745262"/>
      </right>
      <top style="thin">
        <color theme="0" tint="-0.499984740745262"/>
      </top>
      <bottom style="medium">
        <color theme="0" tint="-0.499984740745262"/>
      </bottom>
      <diagonal/>
    </border>
    <border>
      <left/>
      <right style="medium">
        <color theme="0" tint="-0.499984740745262"/>
      </right>
      <top/>
      <bottom/>
      <diagonal/>
    </border>
    <border>
      <left/>
      <right style="thin">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s>
  <cellStyleXfs count="6">
    <xf numFmtId="0" fontId="0" fillId="0" borderId="0"/>
    <xf numFmtId="9" fontId="2" fillId="0" borderId="0" applyFont="0" applyFill="0" applyBorder="0" applyAlignment="0" applyProtection="0"/>
    <xf numFmtId="0" fontId="1" fillId="0" borderId="0"/>
    <xf numFmtId="0" fontId="8" fillId="0" borderId="0"/>
    <xf numFmtId="9" fontId="8" fillId="0" borderId="0" applyFont="0" applyFill="0" applyBorder="0" applyAlignment="0" applyProtection="0"/>
    <xf numFmtId="0" fontId="2" fillId="0" borderId="0"/>
  </cellStyleXfs>
  <cellXfs count="203">
    <xf numFmtId="0" fontId="0" fillId="0" borderId="0" xfId="0"/>
    <xf numFmtId="0" fontId="6" fillId="0" borderId="24" xfId="2" applyFont="1" applyFill="1" applyBorder="1" applyAlignment="1">
      <alignment vertical="center"/>
    </xf>
    <xf numFmtId="0" fontId="7" fillId="0" borderId="24" xfId="0" applyFont="1" applyBorder="1" applyAlignment="1">
      <alignment horizontal="center"/>
    </xf>
    <xf numFmtId="0" fontId="3" fillId="0" borderId="0"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0" xfId="0" applyFont="1" applyBorder="1" applyAlignment="1" applyProtection="1">
      <alignment vertical="center"/>
      <protection locked="0"/>
    </xf>
    <xf numFmtId="0" fontId="5" fillId="0" borderId="0" xfId="0" applyFont="1" applyAlignment="1" applyProtection="1">
      <alignment vertical="center"/>
      <protection locked="0"/>
    </xf>
    <xf numFmtId="0" fontId="5" fillId="0" borderId="0" xfId="0" applyFont="1" applyAlignment="1" applyProtection="1">
      <alignment horizontal="justify" vertical="center"/>
      <protection locked="0"/>
    </xf>
    <xf numFmtId="0" fontId="4" fillId="0" borderId="0" xfId="0" applyFont="1" applyAlignment="1" applyProtection="1">
      <alignment horizontal="justify" vertical="center"/>
      <protection locked="0"/>
    </xf>
    <xf numFmtId="0" fontId="3" fillId="0" borderId="0" xfId="0" applyFont="1" applyBorder="1" applyAlignment="1" applyProtection="1">
      <alignment horizontal="justify" vertical="center"/>
      <protection locked="0"/>
    </xf>
    <xf numFmtId="0" fontId="9" fillId="0" borderId="0" xfId="0" applyFont="1" applyAlignment="1" applyProtection="1">
      <alignment horizontal="center" vertical="center"/>
      <protection locked="0"/>
    </xf>
    <xf numFmtId="0" fontId="12" fillId="0" borderId="0" xfId="0" applyFont="1" applyAlignment="1" applyProtection="1">
      <alignment vertical="center"/>
      <protection locked="0"/>
    </xf>
    <xf numFmtId="0" fontId="12" fillId="0" borderId="0" xfId="0" applyFont="1" applyBorder="1" applyAlignment="1" applyProtection="1">
      <alignment vertical="center"/>
      <protection locked="0"/>
    </xf>
    <xf numFmtId="3" fontId="13" fillId="0" borderId="5" xfId="0" applyNumberFormat="1" applyFont="1" applyFill="1" applyBorder="1" applyAlignment="1" applyProtection="1">
      <alignment horizontal="center" vertical="center" wrapText="1"/>
      <protection locked="0"/>
    </xf>
    <xf numFmtId="3" fontId="13" fillId="0" borderId="16" xfId="0" applyNumberFormat="1" applyFont="1" applyFill="1" applyBorder="1" applyAlignment="1" applyProtection="1">
      <alignment horizontal="center" vertical="center" wrapText="1"/>
      <protection locked="0"/>
    </xf>
    <xf numFmtId="3" fontId="13" fillId="0" borderId="3" xfId="0" applyNumberFormat="1" applyFont="1" applyFill="1" applyBorder="1" applyAlignment="1" applyProtection="1">
      <alignment horizontal="center" vertical="center" wrapText="1"/>
      <protection locked="0"/>
    </xf>
    <xf numFmtId="3" fontId="13" fillId="0" borderId="17" xfId="0" applyNumberFormat="1" applyFont="1" applyFill="1" applyBorder="1" applyAlignment="1" applyProtection="1">
      <alignment horizontal="center" vertical="center" wrapText="1"/>
      <protection locked="0"/>
    </xf>
    <xf numFmtId="3" fontId="13" fillId="10" borderId="16" xfId="0" applyNumberFormat="1" applyFont="1" applyFill="1" applyBorder="1" applyAlignment="1" applyProtection="1">
      <alignment horizontal="center" vertical="center" wrapText="1"/>
      <protection locked="0"/>
    </xf>
    <xf numFmtId="3" fontId="13" fillId="10" borderId="17" xfId="0" applyNumberFormat="1" applyFont="1" applyFill="1" applyBorder="1" applyAlignment="1" applyProtection="1">
      <alignment horizontal="center" vertical="center" wrapText="1"/>
      <protection locked="0"/>
    </xf>
    <xf numFmtId="0" fontId="15" fillId="0" borderId="0" xfId="0" applyFont="1" applyAlignment="1" applyProtection="1">
      <alignment vertical="center"/>
      <protection locked="0"/>
    </xf>
    <xf numFmtId="0" fontId="15" fillId="6" borderId="0" xfId="0" applyFont="1" applyFill="1" applyBorder="1" applyAlignment="1" applyProtection="1">
      <alignment horizontal="center" vertical="center"/>
      <protection locked="0"/>
    </xf>
    <xf numFmtId="3" fontId="13" fillId="15" borderId="3" xfId="0" applyNumberFormat="1" applyFont="1" applyFill="1" applyBorder="1" applyAlignment="1" applyProtection="1">
      <alignment horizontal="center" vertical="center" wrapText="1"/>
      <protection locked="0"/>
    </xf>
    <xf numFmtId="3" fontId="13" fillId="15" borderId="5" xfId="0" applyNumberFormat="1" applyFont="1" applyFill="1" applyBorder="1" applyAlignment="1" applyProtection="1">
      <alignment horizontal="center" vertical="center" wrapText="1"/>
      <protection locked="0"/>
    </xf>
    <xf numFmtId="0" fontId="24" fillId="0" borderId="0" xfId="0" applyFont="1" applyBorder="1" applyAlignment="1" applyProtection="1">
      <alignment vertical="center"/>
      <protection locked="0"/>
    </xf>
    <xf numFmtId="0" fontId="24" fillId="0" borderId="0" xfId="0" applyFont="1" applyAlignment="1" applyProtection="1">
      <alignment vertical="center"/>
      <protection locked="0"/>
    </xf>
    <xf numFmtId="0" fontId="25" fillId="5" borderId="7" xfId="0" applyFont="1" applyFill="1" applyBorder="1" applyAlignment="1" applyProtection="1">
      <alignment horizontal="center" vertical="center" wrapText="1"/>
      <protection locked="0"/>
    </xf>
    <xf numFmtId="0" fontId="23" fillId="14" borderId="7" xfId="0" applyFont="1" applyFill="1" applyBorder="1" applyAlignment="1" applyProtection="1">
      <alignment horizontal="center" vertical="center" wrapText="1"/>
      <protection locked="0"/>
    </xf>
    <xf numFmtId="0" fontId="23" fillId="5" borderId="22" xfId="0" applyFont="1" applyFill="1" applyBorder="1" applyAlignment="1" applyProtection="1">
      <alignment horizontal="center" vertical="center" wrapText="1"/>
      <protection locked="0"/>
    </xf>
    <xf numFmtId="0" fontId="25" fillId="5" borderId="21" xfId="0" applyFont="1" applyFill="1" applyBorder="1" applyAlignment="1" applyProtection="1">
      <alignment horizontal="center" vertical="center" wrapText="1"/>
      <protection locked="0"/>
    </xf>
    <xf numFmtId="0" fontId="25" fillId="5" borderId="22" xfId="0" applyFont="1" applyFill="1" applyBorder="1" applyAlignment="1" applyProtection="1">
      <alignment horizontal="center" vertical="center" wrapText="1"/>
      <protection locked="0"/>
    </xf>
    <xf numFmtId="0" fontId="25" fillId="5" borderId="32" xfId="0" applyFont="1" applyFill="1" applyBorder="1" applyAlignment="1" applyProtection="1">
      <alignment horizontal="center" vertical="center" wrapText="1"/>
      <protection locked="0"/>
    </xf>
    <xf numFmtId="0" fontId="25" fillId="5" borderId="31" xfId="0" applyFont="1" applyFill="1" applyBorder="1" applyAlignment="1" applyProtection="1">
      <alignment horizontal="center" vertical="center" wrapText="1"/>
      <protection locked="0"/>
    </xf>
    <xf numFmtId="0" fontId="25" fillId="5" borderId="13" xfId="0" applyFont="1" applyFill="1" applyBorder="1" applyAlignment="1" applyProtection="1">
      <alignment horizontal="center" vertical="center" wrapText="1"/>
      <protection locked="0"/>
    </xf>
    <xf numFmtId="0" fontId="23" fillId="5" borderId="31" xfId="0" applyFont="1" applyFill="1" applyBorder="1" applyAlignment="1" applyProtection="1">
      <alignment horizontal="center" vertical="center" wrapText="1"/>
      <protection locked="0"/>
    </xf>
    <xf numFmtId="0" fontId="10" fillId="2" borderId="10" xfId="0" applyFont="1" applyFill="1" applyBorder="1" applyAlignment="1" applyProtection="1">
      <alignment vertical="center" wrapText="1"/>
      <protection locked="0"/>
    </xf>
    <xf numFmtId="0" fontId="10" fillId="2" borderId="1" xfId="0" applyFont="1" applyFill="1" applyBorder="1" applyAlignment="1" applyProtection="1">
      <alignment vertical="center" wrapText="1"/>
      <protection locked="0"/>
    </xf>
    <xf numFmtId="0" fontId="26" fillId="16" borderId="10" xfId="0" applyFont="1" applyFill="1" applyBorder="1" applyAlignment="1" applyProtection="1">
      <alignment horizontal="center" vertical="center" wrapText="1"/>
      <protection locked="0"/>
    </xf>
    <xf numFmtId="0" fontId="26" fillId="16" borderId="1" xfId="0" applyFont="1" applyFill="1" applyBorder="1" applyAlignment="1" applyProtection="1">
      <alignment horizontal="center" vertical="center" wrapText="1"/>
      <protection locked="0"/>
    </xf>
    <xf numFmtId="0" fontId="27" fillId="0" borderId="0" xfId="0" applyFont="1" applyAlignment="1" applyProtection="1">
      <alignment vertical="center"/>
      <protection locked="0"/>
    </xf>
    <xf numFmtId="0" fontId="27" fillId="0" borderId="0" xfId="0" applyFont="1" applyBorder="1" applyAlignment="1" applyProtection="1">
      <alignment vertical="center"/>
      <protection locked="0"/>
    </xf>
    <xf numFmtId="0" fontId="15" fillId="0" borderId="0" xfId="0" applyFont="1" applyBorder="1" applyAlignment="1" applyProtection="1">
      <alignment vertical="center"/>
      <protection locked="0"/>
    </xf>
    <xf numFmtId="0" fontId="15" fillId="6" borderId="0" xfId="0" applyFont="1" applyFill="1" applyBorder="1" applyAlignment="1" applyProtection="1">
      <alignment horizontal="center" vertical="center" wrapText="1" shrinkToFit="1"/>
      <protection locked="0"/>
    </xf>
    <xf numFmtId="0" fontId="16" fillId="4" borderId="21" xfId="0" applyFont="1" applyFill="1" applyBorder="1" applyAlignment="1" applyProtection="1">
      <alignment horizontal="center" vertical="center" wrapText="1"/>
      <protection locked="0"/>
    </xf>
    <xf numFmtId="0" fontId="16" fillId="4" borderId="22" xfId="0" applyFont="1" applyFill="1" applyBorder="1" applyAlignment="1" applyProtection="1">
      <alignment horizontal="center" vertical="center" wrapText="1"/>
      <protection locked="0"/>
    </xf>
    <xf numFmtId="0" fontId="16" fillId="4" borderId="23" xfId="0" applyFont="1" applyFill="1" applyBorder="1" applyAlignment="1" applyProtection="1">
      <alignment horizontal="center" vertical="center" wrapText="1"/>
      <protection locked="0"/>
    </xf>
    <xf numFmtId="0" fontId="16" fillId="4" borderId="42" xfId="0" applyFont="1" applyFill="1" applyBorder="1" applyAlignment="1" applyProtection="1">
      <alignment horizontal="center" vertical="center" wrapText="1"/>
      <protection locked="0"/>
    </xf>
    <xf numFmtId="0" fontId="26" fillId="5" borderId="7" xfId="0" applyFont="1" applyFill="1" applyBorder="1" applyAlignment="1" applyProtection="1">
      <alignment horizontal="center" vertical="center" wrapText="1"/>
      <protection locked="0"/>
    </xf>
    <xf numFmtId="0" fontId="15" fillId="14" borderId="7" xfId="0" applyFont="1" applyFill="1" applyBorder="1" applyAlignment="1" applyProtection="1">
      <alignment horizontal="center" vertical="center" wrapText="1"/>
      <protection locked="0"/>
    </xf>
    <xf numFmtId="0" fontId="26" fillId="5" borderId="0" xfId="0" applyFont="1" applyFill="1" applyBorder="1" applyAlignment="1" applyProtection="1">
      <alignment horizontal="center" vertical="center" wrapText="1"/>
      <protection locked="0"/>
    </xf>
    <xf numFmtId="3" fontId="28" fillId="10" borderId="16" xfId="0" applyNumberFormat="1" applyFont="1" applyFill="1" applyBorder="1" applyAlignment="1" applyProtection="1">
      <alignment horizontal="center" vertical="center" wrapText="1"/>
      <protection locked="0"/>
    </xf>
    <xf numFmtId="3" fontId="28" fillId="10" borderId="39" xfId="0" applyNumberFormat="1" applyFont="1" applyFill="1" applyBorder="1" applyAlignment="1" applyProtection="1">
      <alignment horizontal="center" vertical="center" wrapText="1"/>
      <protection locked="0"/>
    </xf>
    <xf numFmtId="3" fontId="28" fillId="10" borderId="17" xfId="0" applyNumberFormat="1" applyFont="1" applyFill="1" applyBorder="1" applyAlignment="1" applyProtection="1">
      <alignment horizontal="center" vertical="center" wrapText="1"/>
      <protection locked="0"/>
    </xf>
    <xf numFmtId="3" fontId="28" fillId="10" borderId="40" xfId="0" applyNumberFormat="1" applyFont="1" applyFill="1" applyBorder="1" applyAlignment="1" applyProtection="1">
      <alignment horizontal="center" vertical="center" wrapText="1"/>
      <protection locked="0"/>
    </xf>
    <xf numFmtId="3" fontId="28" fillId="10" borderId="2" xfId="0" applyNumberFormat="1" applyFont="1" applyFill="1" applyBorder="1" applyAlignment="1" applyProtection="1">
      <alignment horizontal="center" vertical="center" wrapText="1"/>
      <protection locked="0"/>
    </xf>
    <xf numFmtId="3" fontId="28" fillId="7" borderId="2" xfId="0" applyNumberFormat="1" applyFont="1" applyFill="1" applyBorder="1" applyAlignment="1" applyProtection="1">
      <alignment horizontal="center" vertical="center" wrapText="1"/>
      <protection locked="0"/>
    </xf>
    <xf numFmtId="3" fontId="28" fillId="10" borderId="5" xfId="0" applyNumberFormat="1" applyFont="1" applyFill="1" applyBorder="1" applyAlignment="1" applyProtection="1">
      <alignment horizontal="center" vertical="center" wrapText="1"/>
      <protection locked="0"/>
    </xf>
    <xf numFmtId="3" fontId="28" fillId="7" borderId="5" xfId="0" applyNumberFormat="1" applyFont="1" applyFill="1" applyBorder="1" applyAlignment="1" applyProtection="1">
      <alignment horizontal="center" vertical="center" wrapText="1"/>
      <protection locked="0"/>
    </xf>
    <xf numFmtId="0" fontId="16" fillId="9" borderId="24" xfId="0" applyFont="1" applyFill="1" applyBorder="1" applyAlignment="1" applyProtection="1">
      <alignment horizontal="center" vertical="center" wrapText="1" shrinkToFit="1"/>
      <protection locked="0"/>
    </xf>
    <xf numFmtId="0" fontId="24" fillId="0" borderId="3" xfId="0" applyFont="1" applyFill="1" applyBorder="1" applyAlignment="1" applyProtection="1">
      <alignment horizontal="justify" vertical="center" wrapText="1"/>
      <protection locked="0"/>
    </xf>
    <xf numFmtId="0" fontId="24" fillId="0" borderId="6" xfId="0" applyFont="1" applyFill="1" applyBorder="1" applyAlignment="1" applyProtection="1">
      <alignment horizontal="justify" vertical="center" wrapText="1"/>
      <protection locked="0"/>
    </xf>
    <xf numFmtId="0" fontId="15" fillId="0" borderId="0" xfId="0" applyFont="1" applyBorder="1" applyAlignment="1" applyProtection="1">
      <alignment horizontal="left" vertical="center"/>
      <protection locked="0"/>
    </xf>
    <xf numFmtId="0" fontId="24" fillId="0" borderId="19" xfId="0" applyFont="1" applyFill="1" applyBorder="1" applyAlignment="1" applyProtection="1">
      <alignment horizontal="justify" vertical="center" wrapText="1"/>
      <protection locked="0"/>
    </xf>
    <xf numFmtId="0" fontId="22" fillId="9" borderId="10" xfId="0" applyFont="1" applyFill="1" applyBorder="1" applyAlignment="1" applyProtection="1">
      <alignment horizontal="center" vertical="center"/>
      <protection locked="0"/>
    </xf>
    <xf numFmtId="3" fontId="27" fillId="0" borderId="0" xfId="0" applyNumberFormat="1" applyFont="1" applyAlignment="1" applyProtection="1">
      <alignment vertical="center"/>
      <protection locked="0"/>
    </xf>
    <xf numFmtId="0" fontId="9" fillId="0" borderId="0" xfId="0" applyFont="1" applyAlignment="1" applyProtection="1">
      <alignment vertical="center"/>
      <protection locked="0"/>
    </xf>
    <xf numFmtId="0" fontId="9" fillId="0" borderId="0" xfId="0" applyFont="1" applyBorder="1" applyAlignment="1" applyProtection="1">
      <alignment vertical="center"/>
      <protection locked="0"/>
    </xf>
    <xf numFmtId="10" fontId="29" fillId="7" borderId="0" xfId="0" applyNumberFormat="1" applyFont="1" applyFill="1" applyBorder="1" applyAlignment="1">
      <alignment horizontal="center" vertical="center"/>
    </xf>
    <xf numFmtId="0" fontId="31" fillId="0" borderId="0" xfId="0" applyFont="1" applyAlignment="1" applyProtection="1">
      <alignment vertical="center"/>
      <protection locked="0"/>
    </xf>
    <xf numFmtId="0" fontId="17" fillId="0" borderId="0" xfId="0" applyFont="1" applyAlignment="1" applyProtection="1">
      <alignment horizontal="center" vertical="center"/>
      <protection locked="0"/>
    </xf>
    <xf numFmtId="0" fontId="17" fillId="0" borderId="0" xfId="0" applyFont="1" applyBorder="1" applyAlignment="1" applyProtection="1">
      <alignment vertical="center"/>
      <protection locked="0"/>
    </xf>
    <xf numFmtId="0" fontId="17" fillId="5" borderId="23" xfId="0" applyFont="1" applyFill="1" applyBorder="1" applyAlignment="1" applyProtection="1">
      <alignment horizontal="center" vertical="center" wrapText="1"/>
      <protection locked="0"/>
    </xf>
    <xf numFmtId="0" fontId="32" fillId="2" borderId="27" xfId="0" applyFont="1" applyFill="1" applyBorder="1" applyAlignment="1" applyProtection="1">
      <alignment vertical="center" wrapText="1"/>
      <protection locked="0"/>
    </xf>
    <xf numFmtId="0" fontId="32" fillId="2" borderId="28" xfId="0" applyFont="1" applyFill="1" applyBorder="1" applyAlignment="1" applyProtection="1">
      <alignment vertical="center" wrapText="1"/>
      <protection locked="0"/>
    </xf>
    <xf numFmtId="3" fontId="28" fillId="0" borderId="18" xfId="0" applyNumberFormat="1" applyFont="1" applyFill="1" applyBorder="1" applyAlignment="1" applyProtection="1">
      <alignment horizontal="center" vertical="center" wrapText="1"/>
      <protection locked="0"/>
    </xf>
    <xf numFmtId="3" fontId="28" fillId="0" borderId="40" xfId="0" applyNumberFormat="1" applyFont="1" applyFill="1" applyBorder="1" applyAlignment="1" applyProtection="1">
      <alignment horizontal="center" vertical="center" wrapText="1"/>
      <protection locked="0"/>
    </xf>
    <xf numFmtId="3" fontId="28" fillId="10" borderId="27" xfId="0" applyNumberFormat="1" applyFont="1" applyFill="1" applyBorder="1" applyAlignment="1" applyProtection="1">
      <alignment horizontal="justify" vertical="center" wrapText="1"/>
      <protection locked="0"/>
    </xf>
    <xf numFmtId="3" fontId="28" fillId="10" borderId="28" xfId="0" applyNumberFormat="1" applyFont="1" applyFill="1" applyBorder="1" applyAlignment="1" applyProtection="1">
      <alignment horizontal="justify" vertical="center" wrapText="1"/>
      <protection locked="0"/>
    </xf>
    <xf numFmtId="3" fontId="28" fillId="10" borderId="25" xfId="0" applyNumberFormat="1" applyFont="1" applyFill="1" applyBorder="1" applyAlignment="1" applyProtection="1">
      <alignment horizontal="justify" vertical="center" wrapText="1"/>
      <protection locked="0"/>
    </xf>
    <xf numFmtId="3" fontId="28" fillId="10" borderId="26" xfId="0" applyNumberFormat="1" applyFont="1" applyFill="1" applyBorder="1" applyAlignment="1" applyProtection="1">
      <alignment horizontal="justify" vertical="center" wrapText="1"/>
      <protection locked="0"/>
    </xf>
    <xf numFmtId="164" fontId="11" fillId="13" borderId="11" xfId="0" applyNumberFormat="1" applyFont="1" applyFill="1" applyBorder="1" applyAlignment="1" applyProtection="1">
      <alignment horizontal="justify" vertical="center" wrapText="1"/>
    </xf>
    <xf numFmtId="164" fontId="11" fillId="13" borderId="14" xfId="0" applyNumberFormat="1" applyFont="1" applyFill="1" applyBorder="1" applyAlignment="1" applyProtection="1">
      <alignment horizontal="justify" vertical="center" wrapText="1"/>
    </xf>
    <xf numFmtId="164" fontId="11" fillId="13" borderId="4" xfId="0" applyNumberFormat="1" applyFont="1" applyFill="1" applyBorder="1" applyAlignment="1" applyProtection="1">
      <alignment horizontal="justify" vertical="center" wrapText="1"/>
    </xf>
    <xf numFmtId="164" fontId="11" fillId="13" borderId="7" xfId="0" applyNumberFormat="1" applyFont="1" applyFill="1" applyBorder="1" applyAlignment="1" applyProtection="1">
      <alignment horizontal="justify" vertical="center" wrapText="1"/>
    </xf>
    <xf numFmtId="164" fontId="14" fillId="3" borderId="4" xfId="0" applyNumberFormat="1" applyFont="1" applyFill="1" applyBorder="1" applyAlignment="1" applyProtection="1">
      <alignment horizontal="center" vertical="center" wrapText="1"/>
    </xf>
    <xf numFmtId="164" fontId="14" fillId="3" borderId="7" xfId="0" applyNumberFormat="1" applyFont="1" applyFill="1" applyBorder="1" applyAlignment="1" applyProtection="1">
      <alignment horizontal="center" vertical="center" wrapText="1"/>
    </xf>
    <xf numFmtId="10" fontId="16" fillId="12" borderId="43" xfId="1" applyNumberFormat="1" applyFont="1" applyFill="1" applyBorder="1" applyAlignment="1">
      <alignment horizontal="center" vertical="center" wrapText="1"/>
    </xf>
    <xf numFmtId="10" fontId="21" fillId="12" borderId="43" xfId="1" applyNumberFormat="1" applyFont="1" applyFill="1" applyBorder="1" applyAlignment="1">
      <alignment horizontal="center" vertical="center" wrapText="1"/>
    </xf>
    <xf numFmtId="0" fontId="24" fillId="0" borderId="16" xfId="0" applyFont="1" applyFill="1" applyBorder="1" applyAlignment="1" applyProtection="1">
      <alignment horizontal="justify" vertical="center" wrapText="1"/>
      <protection locked="0"/>
    </xf>
    <xf numFmtId="0" fontId="24" fillId="0" borderId="17" xfId="0" applyFont="1" applyFill="1" applyBorder="1" applyAlignment="1" applyProtection="1">
      <alignment horizontal="justify" vertical="center" wrapText="1"/>
      <protection locked="0"/>
    </xf>
    <xf numFmtId="0" fontId="24" fillId="0" borderId="3" xfId="0" applyFont="1" applyFill="1" applyBorder="1" applyAlignment="1" applyProtection="1">
      <alignment horizontal="justify" vertical="center" wrapText="1"/>
      <protection locked="0"/>
    </xf>
    <xf numFmtId="0" fontId="24" fillId="0" borderId="6" xfId="0" applyFont="1" applyFill="1" applyBorder="1" applyAlignment="1" applyProtection="1">
      <alignment horizontal="justify" vertical="center" wrapText="1"/>
      <protection locked="0"/>
    </xf>
    <xf numFmtId="10" fontId="24" fillId="0" borderId="38" xfId="1" applyNumberFormat="1" applyFont="1" applyFill="1" applyBorder="1" applyAlignment="1" applyProtection="1">
      <alignment horizontal="center" vertical="center" wrapText="1"/>
      <protection locked="0"/>
    </xf>
    <xf numFmtId="10" fontId="24" fillId="0" borderId="18" xfId="1" applyNumberFormat="1" applyFont="1" applyFill="1" applyBorder="1" applyAlignment="1" applyProtection="1">
      <alignment horizontal="center" vertical="center" wrapText="1"/>
      <protection locked="0"/>
    </xf>
    <xf numFmtId="10" fontId="26" fillId="3" borderId="4" xfId="0" applyNumberFormat="1" applyFont="1" applyFill="1" applyBorder="1" applyAlignment="1" applyProtection="1">
      <alignment horizontal="center" vertical="center" wrapText="1"/>
    </xf>
    <xf numFmtId="10" fontId="26" fillId="3" borderId="7" xfId="0" applyNumberFormat="1" applyFont="1" applyFill="1" applyBorder="1" applyAlignment="1" applyProtection="1">
      <alignment horizontal="center" vertical="center" wrapText="1"/>
    </xf>
    <xf numFmtId="10" fontId="26" fillId="3" borderId="25" xfId="0" applyNumberFormat="1" applyFont="1" applyFill="1" applyBorder="1" applyAlignment="1" applyProtection="1">
      <alignment horizontal="center" vertical="center" wrapText="1"/>
    </xf>
    <xf numFmtId="10" fontId="26" fillId="3" borderId="26" xfId="0" applyNumberFormat="1" applyFont="1" applyFill="1" applyBorder="1" applyAlignment="1" applyProtection="1">
      <alignment horizontal="center" vertical="center" wrapText="1"/>
    </xf>
    <xf numFmtId="164" fontId="30" fillId="13" borderId="4" xfId="0" applyNumberFormat="1" applyFont="1" applyFill="1" applyBorder="1" applyAlignment="1" applyProtection="1">
      <alignment horizontal="justify" vertical="center" wrapText="1"/>
    </xf>
    <xf numFmtId="164" fontId="30" fillId="13" borderId="7" xfId="0" applyNumberFormat="1" applyFont="1" applyFill="1" applyBorder="1" applyAlignment="1" applyProtection="1">
      <alignment horizontal="justify" vertical="center" wrapText="1"/>
    </xf>
    <xf numFmtId="164" fontId="30" fillId="13" borderId="11" xfId="0" applyNumberFormat="1" applyFont="1" applyFill="1" applyBorder="1" applyAlignment="1" applyProtection="1">
      <alignment horizontal="justify" vertical="center" wrapText="1"/>
    </xf>
    <xf numFmtId="164" fontId="30" fillId="13" borderId="14" xfId="0" applyNumberFormat="1" applyFont="1" applyFill="1" applyBorder="1" applyAlignment="1" applyProtection="1">
      <alignment horizontal="justify" vertical="center" wrapText="1"/>
    </xf>
    <xf numFmtId="0" fontId="17" fillId="0" borderId="8"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justify" vertical="center" wrapText="1"/>
      <protection locked="0"/>
    </xf>
    <xf numFmtId="0" fontId="24" fillId="0" borderId="13" xfId="0" applyFont="1" applyFill="1" applyBorder="1" applyAlignment="1" applyProtection="1">
      <alignment horizontal="justify" vertical="center" wrapText="1"/>
      <protection locked="0"/>
    </xf>
    <xf numFmtId="0" fontId="17" fillId="0" borderId="12" xfId="0" applyFont="1" applyFill="1" applyBorder="1" applyAlignment="1" applyProtection="1">
      <alignment horizontal="center" vertical="center" wrapText="1"/>
      <protection locked="0"/>
    </xf>
    <xf numFmtId="0" fontId="24" fillId="0" borderId="18" xfId="0" applyFont="1" applyFill="1" applyBorder="1" applyAlignment="1" applyProtection="1">
      <alignment horizontal="justify" vertical="center" wrapText="1"/>
      <protection locked="0"/>
    </xf>
    <xf numFmtId="0" fontId="18" fillId="4" borderId="15" xfId="0" applyFont="1" applyFill="1" applyBorder="1" applyAlignment="1" applyProtection="1">
      <alignment horizontal="center" vertical="center" wrapText="1"/>
      <protection locked="0"/>
    </xf>
    <xf numFmtId="0" fontId="18" fillId="4" borderId="12" xfId="0" applyFont="1" applyFill="1" applyBorder="1" applyAlignment="1" applyProtection="1">
      <alignment horizontal="center" vertical="center" wrapText="1"/>
      <protection locked="0"/>
    </xf>
    <xf numFmtId="164" fontId="24" fillId="0" borderId="37" xfId="1" applyNumberFormat="1" applyFont="1" applyFill="1" applyBorder="1" applyAlignment="1" applyProtection="1">
      <alignment horizontal="center" vertical="center" wrapText="1"/>
      <protection locked="0"/>
    </xf>
    <xf numFmtId="164" fontId="24" fillId="0" borderId="18" xfId="1" applyNumberFormat="1" applyFont="1" applyFill="1" applyBorder="1" applyAlignment="1" applyProtection="1">
      <alignment horizontal="center" vertical="center" wrapText="1"/>
      <protection locked="0"/>
    </xf>
    <xf numFmtId="0" fontId="15" fillId="5" borderId="31" xfId="0" applyFont="1" applyFill="1" applyBorder="1" applyAlignment="1" applyProtection="1">
      <alignment horizontal="center" vertical="center" wrapText="1"/>
      <protection locked="0"/>
    </xf>
    <xf numFmtId="0" fontId="15" fillId="5" borderId="32" xfId="0" applyFont="1" applyFill="1" applyBorder="1" applyAlignment="1" applyProtection="1">
      <alignment horizontal="center" vertical="center" wrapText="1"/>
      <protection locked="0"/>
    </xf>
    <xf numFmtId="164" fontId="27" fillId="0" borderId="33" xfId="1" applyNumberFormat="1" applyFont="1" applyFill="1" applyBorder="1" applyAlignment="1" applyProtection="1">
      <alignment horizontal="center" vertical="center" wrapText="1"/>
      <protection locked="0"/>
    </xf>
    <xf numFmtId="164" fontId="27" fillId="0" borderId="10" xfId="1" applyNumberFormat="1" applyFont="1" applyFill="1" applyBorder="1" applyAlignment="1" applyProtection="1">
      <alignment horizontal="center" vertical="center" wrapText="1"/>
      <protection locked="0"/>
    </xf>
    <xf numFmtId="164" fontId="27" fillId="0" borderId="29" xfId="1" applyNumberFormat="1" applyFont="1" applyFill="1" applyBorder="1" applyAlignment="1" applyProtection="1">
      <alignment horizontal="center" vertical="center" wrapText="1"/>
      <protection locked="0"/>
    </xf>
    <xf numFmtId="164" fontId="27" fillId="0" borderId="34" xfId="1" applyNumberFormat="1" applyFont="1" applyFill="1" applyBorder="1" applyAlignment="1" applyProtection="1">
      <alignment horizontal="center" vertical="center" wrapText="1"/>
      <protection locked="0"/>
    </xf>
    <xf numFmtId="164" fontId="27" fillId="0" borderId="1" xfId="1" applyNumberFormat="1" applyFont="1" applyFill="1" applyBorder="1" applyAlignment="1" applyProtection="1">
      <alignment horizontal="center" vertical="center" wrapText="1"/>
      <protection locked="0"/>
    </xf>
    <xf numFmtId="164" fontId="27" fillId="0" borderId="30" xfId="1" applyNumberFormat="1" applyFont="1" applyFill="1" applyBorder="1" applyAlignment="1" applyProtection="1">
      <alignment horizontal="center" vertical="center" wrapText="1"/>
      <protection locked="0"/>
    </xf>
    <xf numFmtId="164" fontId="27" fillId="0" borderId="25" xfId="1" applyNumberFormat="1" applyFont="1" applyFill="1" applyBorder="1" applyAlignment="1" applyProtection="1">
      <alignment horizontal="center" vertical="center" wrapText="1"/>
      <protection locked="0"/>
    </xf>
    <xf numFmtId="164" fontId="27" fillId="0" borderId="26" xfId="1" applyNumberFormat="1" applyFont="1" applyFill="1" applyBorder="1" applyAlignment="1" applyProtection="1">
      <alignment horizontal="center" vertical="center" wrapText="1"/>
      <protection locked="0"/>
    </xf>
    <xf numFmtId="0" fontId="15" fillId="0" borderId="0" xfId="0" applyFont="1" applyBorder="1" applyAlignment="1" applyProtection="1">
      <alignment horizontal="left" vertical="center"/>
      <protection locked="0"/>
    </xf>
    <xf numFmtId="0" fontId="24" fillId="0" borderId="19" xfId="0" applyFont="1" applyFill="1" applyBorder="1" applyAlignment="1" applyProtection="1">
      <alignment horizontal="justify" vertical="center" wrapText="1"/>
      <protection locked="0"/>
    </xf>
    <xf numFmtId="0" fontId="24" fillId="0" borderId="20" xfId="0" applyFont="1" applyFill="1" applyBorder="1" applyAlignment="1" applyProtection="1">
      <alignment horizontal="justify" vertical="center" wrapText="1"/>
      <protection locked="0"/>
    </xf>
    <xf numFmtId="0" fontId="18" fillId="4" borderId="8" xfId="0" applyFont="1" applyFill="1" applyBorder="1" applyAlignment="1" applyProtection="1">
      <alignment horizontal="center" vertical="center" wrapText="1"/>
      <protection locked="0"/>
    </xf>
    <xf numFmtId="0" fontId="15" fillId="6" borderId="24" xfId="0" applyFont="1" applyFill="1" applyBorder="1" applyAlignment="1" applyProtection="1">
      <alignment horizontal="center" vertical="center"/>
      <protection locked="0"/>
    </xf>
    <xf numFmtId="0" fontId="16" fillId="7" borderId="0" xfId="0" applyFont="1" applyFill="1" applyAlignment="1" applyProtection="1">
      <alignment horizontal="left" vertical="center"/>
      <protection locked="0"/>
    </xf>
    <xf numFmtId="164" fontId="33" fillId="13" borderId="11" xfId="0" applyNumberFormat="1" applyFont="1" applyFill="1" applyBorder="1" applyAlignment="1" applyProtection="1">
      <alignment horizontal="justify" vertical="center" wrapText="1"/>
    </xf>
    <xf numFmtId="164" fontId="33" fillId="13" borderId="14" xfId="0" applyNumberFormat="1" applyFont="1" applyFill="1" applyBorder="1" applyAlignment="1" applyProtection="1">
      <alignment horizontal="justify" vertical="center" wrapText="1"/>
    </xf>
    <xf numFmtId="0" fontId="20" fillId="0" borderId="0" xfId="0" applyFont="1" applyAlignment="1" applyProtection="1">
      <alignment horizontal="left" vertical="center"/>
      <protection locked="0"/>
    </xf>
    <xf numFmtId="0" fontId="19" fillId="0" borderId="0" xfId="0" applyFont="1" applyAlignment="1" applyProtection="1">
      <alignment horizontal="left" vertical="center"/>
      <protection locked="0"/>
    </xf>
    <xf numFmtId="0" fontId="22" fillId="4" borderId="35" xfId="0" applyFont="1" applyFill="1" applyBorder="1" applyAlignment="1" applyProtection="1">
      <alignment horizontal="center" vertical="center" wrapText="1"/>
      <protection locked="0"/>
    </xf>
    <xf numFmtId="0" fontId="22" fillId="4" borderId="32" xfId="0" applyFont="1" applyFill="1" applyBorder="1" applyAlignment="1" applyProtection="1">
      <alignment horizontal="center" vertical="center" wrapText="1"/>
      <protection locked="0"/>
    </xf>
    <xf numFmtId="0" fontId="22" fillId="4" borderId="36" xfId="0" applyFont="1" applyFill="1" applyBorder="1" applyAlignment="1" applyProtection="1">
      <alignment horizontal="center" vertical="center" wrapText="1"/>
      <protection locked="0"/>
    </xf>
    <xf numFmtId="164" fontId="27" fillId="11" borderId="25" xfId="1" applyNumberFormat="1" applyFont="1" applyFill="1" applyBorder="1" applyAlignment="1" applyProtection="1">
      <alignment horizontal="center" vertical="center" wrapText="1"/>
      <protection locked="0"/>
    </xf>
    <xf numFmtId="164" fontId="27" fillId="11" borderId="10" xfId="1" applyNumberFormat="1" applyFont="1" applyFill="1" applyBorder="1" applyAlignment="1" applyProtection="1">
      <alignment horizontal="center" vertical="center" wrapText="1"/>
      <protection locked="0"/>
    </xf>
    <xf numFmtId="164" fontId="27" fillId="11" borderId="29" xfId="1" applyNumberFormat="1" applyFont="1" applyFill="1" applyBorder="1" applyAlignment="1" applyProtection="1">
      <alignment horizontal="center" vertical="center" wrapText="1"/>
      <protection locked="0"/>
    </xf>
    <xf numFmtId="164" fontId="27" fillId="11" borderId="26" xfId="1" applyNumberFormat="1" applyFont="1" applyFill="1" applyBorder="1" applyAlignment="1" applyProtection="1">
      <alignment horizontal="center" vertical="center" wrapText="1"/>
      <protection locked="0"/>
    </xf>
    <xf numFmtId="164" fontId="27" fillId="11" borderId="1" xfId="1" applyNumberFormat="1" applyFont="1" applyFill="1" applyBorder="1" applyAlignment="1" applyProtection="1">
      <alignment horizontal="center" vertical="center" wrapText="1"/>
      <protection locked="0"/>
    </xf>
    <xf numFmtId="164" fontId="27" fillId="11" borderId="30" xfId="1" applyNumberFormat="1" applyFont="1" applyFill="1" applyBorder="1" applyAlignment="1" applyProtection="1">
      <alignment horizontal="center" vertical="center" wrapText="1"/>
      <protection locked="0"/>
    </xf>
    <xf numFmtId="10" fontId="22" fillId="7" borderId="33" xfId="0" applyNumberFormat="1" applyFont="1" applyFill="1" applyBorder="1" applyAlignment="1">
      <alignment horizontal="center" vertical="center"/>
    </xf>
    <xf numFmtId="10" fontId="22" fillId="7" borderId="34" xfId="0" applyNumberFormat="1" applyFont="1" applyFill="1" applyBorder="1" applyAlignment="1">
      <alignment horizontal="center" vertical="center"/>
    </xf>
    <xf numFmtId="0" fontId="10" fillId="2" borderId="33" xfId="0" applyFont="1" applyFill="1" applyBorder="1" applyAlignment="1" applyProtection="1">
      <alignment horizontal="center" vertical="center" wrapText="1"/>
      <protection locked="0"/>
    </xf>
    <xf numFmtId="0" fontId="10" fillId="2" borderId="10" xfId="0" applyFont="1" applyFill="1" applyBorder="1" applyAlignment="1" applyProtection="1">
      <alignment horizontal="center" vertical="center" wrapText="1"/>
      <protection locked="0"/>
    </xf>
    <xf numFmtId="0" fontId="10" fillId="2" borderId="27" xfId="0" applyFont="1" applyFill="1" applyBorder="1" applyAlignment="1" applyProtection="1">
      <alignment horizontal="center" vertical="center" wrapText="1"/>
      <protection locked="0"/>
    </xf>
    <xf numFmtId="0" fontId="10" fillId="2" borderId="34"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0" fillId="2" borderId="28" xfId="0" applyFont="1" applyFill="1" applyBorder="1" applyAlignment="1" applyProtection="1">
      <alignment horizontal="center" vertical="center" wrapText="1"/>
      <protection locked="0"/>
    </xf>
    <xf numFmtId="3" fontId="28" fillId="11" borderId="4" xfId="0" applyNumberFormat="1" applyFont="1" applyFill="1" applyBorder="1" applyAlignment="1" applyProtection="1">
      <alignment horizontal="center" vertical="center" wrapText="1"/>
      <protection locked="0"/>
    </xf>
    <xf numFmtId="3" fontId="28" fillId="11" borderId="7" xfId="0" applyNumberFormat="1" applyFont="1" applyFill="1" applyBorder="1" applyAlignment="1" applyProtection="1">
      <alignment horizontal="center" vertical="center" wrapText="1"/>
      <protection locked="0"/>
    </xf>
    <xf numFmtId="10" fontId="22" fillId="7" borderId="8" xfId="0" applyNumberFormat="1" applyFont="1" applyFill="1" applyBorder="1" applyAlignment="1">
      <alignment horizontal="center" vertical="center"/>
    </xf>
    <xf numFmtId="10" fontId="22" fillId="7" borderId="12" xfId="0" applyNumberFormat="1" applyFont="1" applyFill="1" applyBorder="1" applyAlignment="1">
      <alignment horizontal="center" vertical="center"/>
    </xf>
    <xf numFmtId="0" fontId="23" fillId="5" borderId="8" xfId="0" applyFont="1" applyFill="1" applyBorder="1" applyAlignment="1" applyProtection="1">
      <alignment horizontal="center" vertical="center" wrapText="1"/>
      <protection locked="0"/>
    </xf>
    <xf numFmtId="0" fontId="23" fillId="5" borderId="12" xfId="0" applyFont="1" applyFill="1" applyBorder="1" applyAlignment="1" applyProtection="1">
      <alignment horizontal="center" vertical="center" wrapText="1"/>
      <protection locked="0"/>
    </xf>
    <xf numFmtId="0" fontId="23" fillId="5" borderId="27" xfId="0" applyFont="1" applyFill="1" applyBorder="1" applyAlignment="1" applyProtection="1">
      <alignment horizontal="center" vertical="center" wrapText="1"/>
      <protection locked="0"/>
    </xf>
    <xf numFmtId="0" fontId="23" fillId="5" borderId="28" xfId="0" applyFont="1" applyFill="1" applyBorder="1" applyAlignment="1" applyProtection="1">
      <alignment horizontal="center" vertical="center" wrapText="1"/>
      <protection locked="0"/>
    </xf>
    <xf numFmtId="0" fontId="22" fillId="9" borderId="33" xfId="0" applyFont="1" applyFill="1" applyBorder="1" applyAlignment="1" applyProtection="1">
      <alignment horizontal="center" vertical="center"/>
      <protection locked="0"/>
    </xf>
    <xf numFmtId="0" fontId="22" fillId="9" borderId="10" xfId="0" applyFont="1" applyFill="1" applyBorder="1" applyAlignment="1" applyProtection="1">
      <alignment horizontal="center" vertical="center"/>
      <protection locked="0"/>
    </xf>
    <xf numFmtId="0" fontId="22" fillId="9" borderId="27" xfId="0" applyFont="1" applyFill="1" applyBorder="1" applyAlignment="1" applyProtection="1">
      <alignment horizontal="center" vertical="center"/>
      <protection locked="0"/>
    </xf>
    <xf numFmtId="0" fontId="23" fillId="8" borderId="33" xfId="0" applyFont="1" applyFill="1" applyBorder="1" applyAlignment="1" applyProtection="1">
      <alignment horizontal="center" vertical="center"/>
      <protection locked="0"/>
    </xf>
    <xf numFmtId="0" fontId="23" fillId="8" borderId="10" xfId="0" applyFont="1" applyFill="1" applyBorder="1" applyAlignment="1" applyProtection="1">
      <alignment horizontal="center" vertical="center"/>
      <protection locked="0"/>
    </xf>
    <xf numFmtId="0" fontId="23" fillId="8" borderId="27" xfId="0" applyFont="1" applyFill="1" applyBorder="1" applyAlignment="1" applyProtection="1">
      <alignment horizontal="center" vertical="center"/>
      <protection locked="0"/>
    </xf>
    <xf numFmtId="0" fontId="22" fillId="4" borderId="27" xfId="0" applyFont="1" applyFill="1" applyBorder="1" applyAlignment="1" applyProtection="1">
      <alignment horizontal="center" vertical="center" wrapText="1"/>
      <protection locked="0"/>
    </xf>
    <xf numFmtId="0" fontId="22" fillId="4" borderId="41" xfId="0" applyFont="1" applyFill="1" applyBorder="1" applyAlignment="1" applyProtection="1">
      <alignment horizontal="center" vertical="center" wrapText="1"/>
      <protection locked="0"/>
    </xf>
    <xf numFmtId="0" fontId="22" fillId="4" borderId="28" xfId="0" applyFont="1" applyFill="1" applyBorder="1" applyAlignment="1" applyProtection="1">
      <alignment horizontal="center" vertical="center" wrapText="1"/>
      <protection locked="0"/>
    </xf>
    <xf numFmtId="0" fontId="22" fillId="4" borderId="8" xfId="0" applyFont="1" applyFill="1" applyBorder="1" applyAlignment="1" applyProtection="1">
      <alignment horizontal="center" vertical="center" wrapText="1"/>
      <protection locked="0"/>
    </xf>
    <xf numFmtId="0" fontId="22" fillId="4" borderId="15" xfId="0" applyFont="1" applyFill="1" applyBorder="1" applyAlignment="1" applyProtection="1">
      <alignment horizontal="center" vertical="center" wrapText="1"/>
      <protection locked="0"/>
    </xf>
    <xf numFmtId="0" fontId="22" fillId="4" borderId="12" xfId="0" applyFont="1" applyFill="1" applyBorder="1" applyAlignment="1" applyProtection="1">
      <alignment horizontal="center" vertical="center" wrapText="1"/>
      <protection locked="0"/>
    </xf>
    <xf numFmtId="0" fontId="22" fillId="4" borderId="33" xfId="0" applyFont="1" applyFill="1" applyBorder="1" applyAlignment="1" applyProtection="1">
      <alignment horizontal="center" vertical="center" wrapText="1"/>
      <protection locked="0"/>
    </xf>
    <xf numFmtId="0" fontId="22" fillId="4" borderId="10" xfId="0" applyFont="1" applyFill="1" applyBorder="1" applyAlignment="1" applyProtection="1">
      <alignment horizontal="center" vertical="center" wrapText="1"/>
      <protection locked="0"/>
    </xf>
    <xf numFmtId="0" fontId="22" fillId="4" borderId="34" xfId="0" applyFont="1" applyFill="1" applyBorder="1" applyAlignment="1" applyProtection="1">
      <alignment horizontal="center" vertical="center" wrapText="1"/>
      <protection locked="0"/>
    </xf>
    <xf numFmtId="0" fontId="22" fillId="4" borderId="1" xfId="0" applyFont="1" applyFill="1" applyBorder="1" applyAlignment="1" applyProtection="1">
      <alignment horizontal="center" vertical="center" wrapText="1"/>
      <protection locked="0"/>
    </xf>
    <xf numFmtId="0" fontId="16" fillId="14" borderId="35" xfId="0" applyFont="1" applyFill="1" applyBorder="1" applyAlignment="1" applyProtection="1">
      <alignment horizontal="center" vertical="center" wrapText="1"/>
      <protection locked="0"/>
    </xf>
    <xf numFmtId="0" fontId="16" fillId="14" borderId="32" xfId="0" applyFont="1" applyFill="1" applyBorder="1" applyAlignment="1" applyProtection="1">
      <alignment horizontal="center" vertical="center" wrapText="1"/>
      <protection locked="0"/>
    </xf>
    <xf numFmtId="0" fontId="16" fillId="14" borderId="31" xfId="0" applyFont="1" applyFill="1" applyBorder="1" applyAlignment="1" applyProtection="1">
      <alignment horizontal="center" vertical="center" wrapText="1"/>
      <protection locked="0"/>
    </xf>
    <xf numFmtId="0" fontId="16" fillId="9" borderId="34" xfId="0" applyFont="1" applyFill="1" applyBorder="1" applyAlignment="1" applyProtection="1">
      <alignment horizontal="center" vertical="center"/>
      <protection locked="0"/>
    </xf>
    <xf numFmtId="0" fontId="16" fillId="9" borderId="1" xfId="0" applyFont="1" applyFill="1" applyBorder="1" applyAlignment="1" applyProtection="1">
      <alignment horizontal="center" vertical="center"/>
      <protection locked="0"/>
    </xf>
    <xf numFmtId="0" fontId="15" fillId="8" borderId="32" xfId="0" applyFont="1" applyFill="1" applyBorder="1" applyAlignment="1" applyProtection="1">
      <alignment horizontal="center" vertical="center"/>
      <protection locked="0"/>
    </xf>
    <xf numFmtId="0" fontId="15" fillId="8" borderId="36" xfId="0" applyFont="1" applyFill="1" applyBorder="1" applyAlignment="1" applyProtection="1">
      <alignment horizontal="center" vertical="center"/>
      <protection locked="0"/>
    </xf>
    <xf numFmtId="165" fontId="14" fillId="3" borderId="4" xfId="0" applyNumberFormat="1" applyFont="1" applyFill="1" applyBorder="1" applyAlignment="1" applyProtection="1">
      <alignment horizontal="center" vertical="center" wrapText="1"/>
      <protection hidden="1"/>
    </xf>
    <xf numFmtId="165" fontId="14" fillId="3" borderId="7" xfId="0" applyNumberFormat="1" applyFont="1" applyFill="1" applyBorder="1" applyAlignment="1" applyProtection="1">
      <alignment horizontal="center" vertical="center" wrapText="1"/>
      <protection hidden="1"/>
    </xf>
    <xf numFmtId="0" fontId="23" fillId="8" borderId="35" xfId="0" applyFont="1" applyFill="1" applyBorder="1" applyAlignment="1" applyProtection="1">
      <alignment horizontal="center" vertical="center"/>
      <protection locked="0"/>
    </xf>
    <xf numFmtId="0" fontId="23" fillId="8" borderId="32" xfId="0" applyFont="1" applyFill="1" applyBorder="1" applyAlignment="1" applyProtection="1">
      <alignment horizontal="center" vertical="center"/>
      <protection locked="0"/>
    </xf>
    <xf numFmtId="0" fontId="23" fillId="8" borderId="36" xfId="0" applyFont="1" applyFill="1" applyBorder="1" applyAlignment="1" applyProtection="1">
      <alignment horizontal="center" vertical="center"/>
      <protection locked="0"/>
    </xf>
    <xf numFmtId="3" fontId="28" fillId="17" borderId="5" xfId="0" applyNumberFormat="1" applyFont="1" applyFill="1" applyBorder="1" applyAlignment="1" applyProtection="1">
      <alignment horizontal="center" vertical="center" wrapText="1"/>
      <protection locked="0"/>
    </xf>
    <xf numFmtId="3" fontId="28" fillId="17" borderId="17" xfId="0" applyNumberFormat="1" applyFont="1" applyFill="1" applyBorder="1" applyAlignment="1" applyProtection="1">
      <alignment horizontal="center" vertical="center" wrapText="1"/>
      <protection locked="0"/>
    </xf>
    <xf numFmtId="3" fontId="28" fillId="17" borderId="40" xfId="0" applyNumberFormat="1" applyFont="1" applyFill="1" applyBorder="1" applyAlignment="1" applyProtection="1">
      <alignment horizontal="center" vertical="center" wrapText="1"/>
      <protection locked="0"/>
    </xf>
    <xf numFmtId="3" fontId="28" fillId="17" borderId="35" xfId="0" applyNumberFormat="1" applyFont="1" applyFill="1" applyBorder="1" applyAlignment="1" applyProtection="1">
      <alignment horizontal="center" vertical="center" wrapText="1"/>
      <protection locked="0"/>
    </xf>
    <xf numFmtId="3" fontId="28" fillId="17" borderId="32" xfId="0" applyNumberFormat="1" applyFont="1" applyFill="1" applyBorder="1" applyAlignment="1" applyProtection="1">
      <alignment horizontal="center" vertical="center" wrapText="1"/>
      <protection locked="0"/>
    </xf>
    <xf numFmtId="3" fontId="28" fillId="17" borderId="36" xfId="0" applyNumberFormat="1" applyFont="1" applyFill="1" applyBorder="1" applyAlignment="1" applyProtection="1">
      <alignment horizontal="center" vertical="center" wrapText="1"/>
      <protection locked="0"/>
    </xf>
    <xf numFmtId="3" fontId="28" fillId="17" borderId="33" xfId="0" applyNumberFormat="1" applyFont="1" applyFill="1" applyBorder="1" applyAlignment="1" applyProtection="1">
      <alignment horizontal="justify" vertical="center" wrapText="1"/>
      <protection locked="0"/>
    </xf>
    <xf numFmtId="3" fontId="28" fillId="17" borderId="10" xfId="0" applyNumberFormat="1" applyFont="1" applyFill="1" applyBorder="1" applyAlignment="1" applyProtection="1">
      <alignment horizontal="justify" vertical="center" wrapText="1"/>
      <protection locked="0"/>
    </xf>
    <xf numFmtId="3" fontId="28" fillId="17" borderId="27" xfId="0" applyNumberFormat="1" applyFont="1" applyFill="1" applyBorder="1" applyAlignment="1" applyProtection="1">
      <alignment horizontal="justify" vertical="center" wrapText="1"/>
      <protection locked="0"/>
    </xf>
    <xf numFmtId="3" fontId="28" fillId="17" borderId="34" xfId="0" applyNumberFormat="1" applyFont="1" applyFill="1" applyBorder="1" applyAlignment="1" applyProtection="1">
      <alignment horizontal="justify" vertical="center" wrapText="1"/>
      <protection locked="0"/>
    </xf>
    <xf numFmtId="3" fontId="28" fillId="17" borderId="1" xfId="0" applyNumberFormat="1" applyFont="1" applyFill="1" applyBorder="1" applyAlignment="1" applyProtection="1">
      <alignment horizontal="justify" vertical="center" wrapText="1"/>
      <protection locked="0"/>
    </xf>
    <xf numFmtId="3" fontId="28" fillId="17" borderId="28" xfId="0" applyNumberFormat="1" applyFont="1" applyFill="1" applyBorder="1" applyAlignment="1" applyProtection="1">
      <alignment horizontal="justify" vertical="center" wrapText="1"/>
      <protection locked="0"/>
    </xf>
    <xf numFmtId="3" fontId="28" fillId="18" borderId="16" xfId="0" applyNumberFormat="1" applyFont="1" applyFill="1" applyBorder="1" applyAlignment="1" applyProtection="1">
      <alignment horizontal="center" vertical="center" wrapText="1"/>
      <protection locked="0"/>
    </xf>
    <xf numFmtId="3" fontId="28" fillId="18" borderId="17" xfId="0" applyNumberFormat="1" applyFont="1" applyFill="1" applyBorder="1" applyAlignment="1" applyProtection="1">
      <alignment horizontal="center" vertical="center" wrapText="1"/>
      <protection locked="0"/>
    </xf>
    <xf numFmtId="3" fontId="28" fillId="18" borderId="2" xfId="0" applyNumberFormat="1" applyFont="1" applyFill="1" applyBorder="1" applyAlignment="1" applyProtection="1">
      <alignment horizontal="center" vertical="center" wrapText="1"/>
      <protection locked="0"/>
    </xf>
    <xf numFmtId="3" fontId="28" fillId="18" borderId="39" xfId="0" applyNumberFormat="1" applyFont="1" applyFill="1" applyBorder="1" applyAlignment="1" applyProtection="1">
      <alignment horizontal="center" vertical="center" wrapText="1"/>
      <protection locked="0"/>
    </xf>
    <xf numFmtId="3" fontId="28" fillId="18" borderId="5" xfId="0" applyNumberFormat="1" applyFont="1" applyFill="1" applyBorder="1" applyAlignment="1" applyProtection="1">
      <alignment horizontal="center" vertical="center" wrapText="1"/>
      <protection locked="0"/>
    </xf>
    <xf numFmtId="3" fontId="28" fillId="18" borderId="40" xfId="0" applyNumberFormat="1" applyFont="1" applyFill="1" applyBorder="1" applyAlignment="1" applyProtection="1">
      <alignment horizontal="center" vertical="center" wrapText="1"/>
      <protection locked="0"/>
    </xf>
    <xf numFmtId="3" fontId="28" fillId="18" borderId="3" xfId="0" applyNumberFormat="1" applyFont="1" applyFill="1" applyBorder="1" applyAlignment="1" applyProtection="1">
      <alignment horizontal="center" vertical="center" wrapText="1"/>
      <protection locked="0"/>
    </xf>
  </cellXfs>
  <cellStyles count="6">
    <cellStyle name="Normal" xfId="0" builtinId="0"/>
    <cellStyle name="Normal 2" xfId="5" xr:uid="{00000000-0005-0000-0000-000001000000}"/>
    <cellStyle name="Normal 3" xfId="2" xr:uid="{00000000-0005-0000-0000-000002000000}"/>
    <cellStyle name="Normal 3 2" xfId="3" xr:uid="{00000000-0005-0000-0000-000003000000}"/>
    <cellStyle name="Porcentaje" xfId="1" builtinId="5"/>
    <cellStyle name="Porcentaje 3" xfId="4" xr:uid="{00000000-0005-0000-0000-00000500000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1B5542"/>
      <color rgb="FFA8D4A8"/>
      <color rgb="FFB0DEBE"/>
      <color rgb="FFE7E5E7"/>
      <color rgb="FFFF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23812</xdr:rowOff>
    </xdr:from>
    <xdr:to>
      <xdr:col>2</xdr:col>
      <xdr:colOff>2978798</xdr:colOff>
      <xdr:row>2</xdr:row>
      <xdr:rowOff>237799</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0" y="23812"/>
          <a:ext cx="6647438" cy="11429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33"/>
  <sheetViews>
    <sheetView topLeftCell="A14" workbookViewId="0">
      <selection activeCell="B9" sqref="B9"/>
    </sheetView>
  </sheetViews>
  <sheetFormatPr baseColWidth="10" defaultColWidth="11" defaultRowHeight="15.75"/>
  <cols>
    <col min="1" max="1" width="23.125" customWidth="1"/>
  </cols>
  <sheetData>
    <row r="1" spans="1:1">
      <c r="A1" s="2" t="s">
        <v>0</v>
      </c>
    </row>
    <row r="2" spans="1:1">
      <c r="A2" s="1" t="s">
        <v>1</v>
      </c>
    </row>
    <row r="3" spans="1:1">
      <c r="A3" s="1" t="s">
        <v>2</v>
      </c>
    </row>
    <row r="4" spans="1:1">
      <c r="A4" s="1" t="s">
        <v>3</v>
      </c>
    </row>
    <row r="5" spans="1:1">
      <c r="A5" s="1" t="s">
        <v>4</v>
      </c>
    </row>
    <row r="6" spans="1:1">
      <c r="A6" s="1" t="s">
        <v>5</v>
      </c>
    </row>
    <row r="7" spans="1:1">
      <c r="A7" s="1" t="s">
        <v>6</v>
      </c>
    </row>
    <row r="8" spans="1:1">
      <c r="A8" s="1" t="s">
        <v>7</v>
      </c>
    </row>
    <row r="9" spans="1:1">
      <c r="A9" s="1" t="s">
        <v>8</v>
      </c>
    </row>
    <row r="10" spans="1:1">
      <c r="A10" s="1" t="s">
        <v>9</v>
      </c>
    </row>
    <row r="11" spans="1:1">
      <c r="A11" s="1" t="s">
        <v>10</v>
      </c>
    </row>
    <row r="12" spans="1:1">
      <c r="A12" s="1" t="s">
        <v>11</v>
      </c>
    </row>
    <row r="13" spans="1:1">
      <c r="A13" s="1" t="s">
        <v>12</v>
      </c>
    </row>
    <row r="14" spans="1:1">
      <c r="A14" s="1" t="s">
        <v>13</v>
      </c>
    </row>
    <row r="15" spans="1:1">
      <c r="A15" s="1" t="s">
        <v>14</v>
      </c>
    </row>
    <row r="16" spans="1:1">
      <c r="A16" s="1" t="s">
        <v>15</v>
      </c>
    </row>
    <row r="17" spans="1:1">
      <c r="A17" s="1" t="s">
        <v>16</v>
      </c>
    </row>
    <row r="18" spans="1:1">
      <c r="A18" s="1" t="s">
        <v>17</v>
      </c>
    </row>
    <row r="19" spans="1:1">
      <c r="A19" s="1" t="s">
        <v>18</v>
      </c>
    </row>
    <row r="20" spans="1:1">
      <c r="A20" s="1" t="s">
        <v>19</v>
      </c>
    </row>
    <row r="21" spans="1:1">
      <c r="A21" s="1" t="s">
        <v>20</v>
      </c>
    </row>
    <row r="22" spans="1:1">
      <c r="A22" s="1" t="s">
        <v>21</v>
      </c>
    </row>
    <row r="23" spans="1:1">
      <c r="A23" s="1" t="s">
        <v>22</v>
      </c>
    </row>
    <row r="24" spans="1:1">
      <c r="A24" s="1" t="s">
        <v>23</v>
      </c>
    </row>
    <row r="25" spans="1:1">
      <c r="A25" s="1" t="s">
        <v>24</v>
      </c>
    </row>
    <row r="26" spans="1:1">
      <c r="A26" s="1" t="s">
        <v>25</v>
      </c>
    </row>
    <row r="27" spans="1:1">
      <c r="A27" s="1" t="s">
        <v>26</v>
      </c>
    </row>
    <row r="28" spans="1:1">
      <c r="A28" s="1" t="s">
        <v>27</v>
      </c>
    </row>
    <row r="29" spans="1:1">
      <c r="A29" s="1" t="s">
        <v>28</v>
      </c>
    </row>
    <row r="30" spans="1:1">
      <c r="A30" s="1" t="s">
        <v>29</v>
      </c>
    </row>
    <row r="31" spans="1:1">
      <c r="A31" s="1" t="s">
        <v>30</v>
      </c>
    </row>
    <row r="32" spans="1:1">
      <c r="A32" s="1" t="s">
        <v>31</v>
      </c>
    </row>
    <row r="33" spans="1:1">
      <c r="A33" s="1" t="s">
        <v>32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A1:CF39"/>
  <sheetViews>
    <sheetView showGridLines="0" tabSelected="1" topLeftCell="J33" zoomScale="59" zoomScaleNormal="59" workbookViewId="0">
      <selection activeCell="F33" sqref="F33:F34"/>
    </sheetView>
  </sheetViews>
  <sheetFormatPr baseColWidth="10" defaultColWidth="0" defaultRowHeight="37.5" zeroHeight="1"/>
  <cols>
    <col min="1" max="1" width="38.625" style="6" customWidth="1"/>
    <col min="2" max="2" width="9.5" style="6" customWidth="1"/>
    <col min="3" max="3" width="75.5" style="6" customWidth="1"/>
    <col min="4" max="4" width="92.5" style="6" customWidth="1"/>
    <col min="5" max="5" width="102.625" style="7" customWidth="1"/>
    <col min="6" max="6" width="37.75" style="11" customWidth="1"/>
    <col min="7" max="7" width="23" style="38" customWidth="1"/>
    <col min="8" max="8" width="25.125" style="38" bestFit="1" customWidth="1"/>
    <col min="9" max="9" width="23.875" style="38" bestFit="1" customWidth="1"/>
    <col min="10" max="10" width="24.25" style="38" bestFit="1" customWidth="1"/>
    <col min="11" max="11" width="23" style="38" hidden="1" customWidth="1"/>
    <col min="12" max="12" width="25.125" style="38" hidden="1" customWidth="1"/>
    <col min="13" max="14" width="24.875" style="38" hidden="1" customWidth="1"/>
    <col min="15" max="15" width="31.75" style="38" bestFit="1" customWidth="1"/>
    <col min="16" max="18" width="32.625" style="38" bestFit="1" customWidth="1"/>
    <col min="19" max="19" width="23" style="38" hidden="1" customWidth="1"/>
    <col min="20" max="20" width="25.125" style="38" hidden="1" customWidth="1"/>
    <col min="21" max="22" width="31.75" style="38" hidden="1" customWidth="1"/>
    <col min="23" max="23" width="26.75" style="38" customWidth="1"/>
    <col min="24" max="24" width="27.125" style="38" customWidth="1"/>
    <col min="25" max="25" width="26.75" style="38" customWidth="1"/>
    <col min="26" max="27" width="27.125" style="38" customWidth="1"/>
    <col min="28" max="29" width="65.125" style="11" customWidth="1"/>
    <col min="30" max="31" width="65.125" style="6" customWidth="1"/>
    <col min="32" max="32" width="72.875" style="67" customWidth="1"/>
    <col min="33" max="33" width="9.875" style="6" customWidth="1"/>
    <col min="34" max="35" width="26.75" style="6" customWidth="1"/>
    <col min="36" max="37" width="26.75" style="6" hidden="1" customWidth="1"/>
    <col min="38" max="38" width="28.875" style="6" hidden="1" customWidth="1"/>
    <col min="39" max="40" width="26.75" style="6" customWidth="1"/>
    <col min="41" max="43" width="26.75" style="6" hidden="1" customWidth="1"/>
    <col min="44" max="47" width="65.125" style="6" hidden="1" customWidth="1"/>
    <col min="48" max="48" width="9.875" style="6" customWidth="1"/>
    <col min="49" max="49" width="28.25" style="6" customWidth="1"/>
    <col min="50" max="50" width="26" style="6" customWidth="1"/>
    <col min="51" max="51" width="28.25" style="6" hidden="1" customWidth="1"/>
    <col min="52" max="52" width="26" style="6" hidden="1" customWidth="1"/>
    <col min="53" max="53" width="32" style="6" hidden="1" customWidth="1"/>
    <col min="54" max="54" width="36.375" style="6" customWidth="1"/>
    <col min="55" max="55" width="26.625" style="6" customWidth="1"/>
    <col min="56" max="56" width="28.25" style="6" hidden="1" customWidth="1"/>
    <col min="57" max="57" width="27.625" style="6" hidden="1" customWidth="1"/>
    <col min="58" max="58" width="32" style="6" hidden="1" customWidth="1"/>
    <col min="59" max="62" width="65.125" style="6" hidden="1" customWidth="1"/>
    <col min="63" max="63" width="9" style="6" customWidth="1"/>
    <col min="64" max="65" width="22.75" style="6" customWidth="1"/>
    <col min="66" max="66" width="22.75" style="6" hidden="1" customWidth="1"/>
    <col min="67" max="67" width="28.625" style="6" hidden="1" customWidth="1"/>
    <col min="68" max="68" width="22.75" style="6" hidden="1" customWidth="1"/>
    <col min="69" max="69" width="22.75" style="6" customWidth="1"/>
    <col min="70" max="70" width="28" style="6" customWidth="1"/>
    <col min="71" max="71" width="22.75" style="6" hidden="1" customWidth="1"/>
    <col min="72" max="73" width="26.875" style="6" hidden="1" customWidth="1"/>
    <col min="74" max="77" width="65.125" style="6" hidden="1" customWidth="1"/>
    <col min="78" max="78" width="9" style="6" hidden="1" customWidth="1"/>
    <col min="79" max="83" width="0" style="6" hidden="1" customWidth="1"/>
    <col min="84" max="84" width="9" style="6" customWidth="1"/>
    <col min="85" max="16384" width="9" style="6" hidden="1"/>
  </cols>
  <sheetData>
    <row r="1" spans="1:77"/>
    <row r="2" spans="1:77"/>
    <row r="3" spans="1:77"/>
    <row r="4" spans="1:77"/>
    <row r="5" spans="1:77"/>
    <row r="6" spans="1:77" s="4" customFormat="1" ht="56.25" customHeight="1">
      <c r="A6" s="126" t="s">
        <v>33</v>
      </c>
      <c r="B6" s="126"/>
      <c r="C6" s="126"/>
      <c r="D6" s="126"/>
      <c r="E6" s="126"/>
      <c r="F6" s="126"/>
      <c r="G6" s="19"/>
      <c r="H6" s="19"/>
      <c r="I6" s="19"/>
      <c r="J6" s="19"/>
      <c r="K6" s="19"/>
      <c r="L6" s="19"/>
      <c r="M6" s="19"/>
      <c r="N6" s="19"/>
      <c r="O6" s="19"/>
      <c r="P6" s="19"/>
      <c r="Q6" s="19"/>
      <c r="R6" s="19"/>
      <c r="S6" s="19"/>
      <c r="T6" s="19"/>
      <c r="U6" s="19"/>
      <c r="V6" s="19"/>
      <c r="W6" s="19"/>
      <c r="X6" s="19"/>
      <c r="Y6" s="19"/>
      <c r="Z6" s="19"/>
      <c r="AA6" s="19"/>
      <c r="AB6" s="64"/>
      <c r="AC6" s="64"/>
      <c r="AD6" s="10"/>
      <c r="AE6" s="10"/>
      <c r="AF6" s="68"/>
    </row>
    <row r="7" spans="1:77" s="4" customFormat="1">
      <c r="E7" s="8"/>
      <c r="F7" s="11"/>
      <c r="G7" s="38"/>
      <c r="H7" s="38"/>
      <c r="I7" s="38"/>
      <c r="J7" s="38"/>
      <c r="K7" s="38"/>
      <c r="L7" s="38"/>
      <c r="M7" s="38"/>
      <c r="N7" s="38"/>
      <c r="O7" s="38"/>
      <c r="P7" s="38"/>
      <c r="Q7" s="38"/>
      <c r="R7" s="38"/>
      <c r="S7" s="38"/>
      <c r="T7" s="38"/>
      <c r="U7" s="38"/>
      <c r="V7" s="38"/>
      <c r="W7" s="38"/>
      <c r="X7" s="38"/>
      <c r="Y7" s="38"/>
      <c r="Z7" s="38"/>
      <c r="AA7" s="38"/>
      <c r="AB7" s="11"/>
      <c r="AC7" s="11"/>
      <c r="AF7" s="67"/>
    </row>
    <row r="8" spans="1:77" s="5" customFormat="1">
      <c r="A8" s="121" t="s">
        <v>34</v>
      </c>
      <c r="B8" s="121"/>
      <c r="C8" s="121"/>
      <c r="D8" s="20" t="s">
        <v>26</v>
      </c>
      <c r="E8" s="9"/>
      <c r="F8" s="12"/>
      <c r="G8" s="39"/>
      <c r="H8" s="39"/>
      <c r="I8" s="39"/>
      <c r="J8" s="39"/>
      <c r="K8" s="39"/>
      <c r="L8" s="39"/>
      <c r="M8" s="39"/>
      <c r="N8" s="39"/>
      <c r="O8" s="39"/>
      <c r="P8" s="39"/>
      <c r="Q8" s="39"/>
      <c r="R8" s="39"/>
      <c r="S8" s="39"/>
      <c r="T8" s="39"/>
      <c r="U8" s="39"/>
      <c r="V8" s="39"/>
      <c r="W8" s="40"/>
      <c r="X8" s="40"/>
      <c r="Y8" s="40"/>
      <c r="Z8" s="40"/>
      <c r="AA8" s="40"/>
      <c r="AB8" s="65"/>
      <c r="AC8" s="65"/>
      <c r="AD8" s="3"/>
      <c r="AE8" s="3"/>
      <c r="AF8" s="69"/>
    </row>
    <row r="9" spans="1:77" s="5" customFormat="1" ht="152.25" customHeight="1" thickBot="1">
      <c r="A9" s="60"/>
      <c r="B9" s="60"/>
      <c r="C9" s="60"/>
      <c r="D9" s="9"/>
      <c r="E9" s="9"/>
      <c r="F9" s="12"/>
      <c r="G9" s="125" t="s">
        <v>35</v>
      </c>
      <c r="H9" s="125"/>
      <c r="I9" s="125"/>
      <c r="J9" s="125"/>
      <c r="K9" s="125"/>
      <c r="L9" s="125"/>
      <c r="M9" s="125"/>
      <c r="N9" s="125"/>
      <c r="O9" s="39"/>
      <c r="P9" s="39"/>
      <c r="Q9" s="39"/>
      <c r="R9" s="39"/>
      <c r="S9" s="39"/>
      <c r="T9" s="39"/>
      <c r="U9" s="39"/>
      <c r="V9" s="39"/>
      <c r="W9" s="40"/>
      <c r="X9" s="40"/>
      <c r="Y9" s="41" t="s">
        <v>35</v>
      </c>
      <c r="Z9" s="40"/>
      <c r="AA9" s="40"/>
      <c r="AB9" s="65"/>
      <c r="AC9" s="65"/>
      <c r="AD9" s="3"/>
      <c r="AE9" s="3"/>
      <c r="AF9" s="69"/>
    </row>
    <row r="10" spans="1:77" s="23" customFormat="1">
      <c r="A10" s="165" t="s">
        <v>36</v>
      </c>
      <c r="B10" s="165" t="s">
        <v>37</v>
      </c>
      <c r="C10" s="165" t="s">
        <v>38</v>
      </c>
      <c r="D10" s="165" t="s">
        <v>39</v>
      </c>
      <c r="E10" s="165" t="s">
        <v>40</v>
      </c>
      <c r="F10" s="162" t="s">
        <v>41</v>
      </c>
      <c r="G10" s="175" t="s">
        <v>42</v>
      </c>
      <c r="H10" s="176"/>
      <c r="I10" s="176"/>
      <c r="J10" s="176"/>
      <c r="K10" s="176"/>
      <c r="L10" s="176"/>
      <c r="M10" s="176"/>
      <c r="N10" s="176"/>
      <c r="O10" s="177" t="s">
        <v>43</v>
      </c>
      <c r="P10" s="177"/>
      <c r="Q10" s="177"/>
      <c r="R10" s="177"/>
      <c r="S10" s="177"/>
      <c r="T10" s="177"/>
      <c r="U10" s="177"/>
      <c r="V10" s="178"/>
      <c r="W10" s="168" t="s">
        <v>44</v>
      </c>
      <c r="X10" s="169"/>
      <c r="Y10" s="169"/>
      <c r="Z10" s="169"/>
      <c r="AA10" s="169"/>
      <c r="AB10" s="169"/>
      <c r="AC10" s="169"/>
      <c r="AD10" s="169"/>
      <c r="AE10" s="169"/>
      <c r="AF10" s="162"/>
      <c r="AH10" s="131" t="s">
        <v>45</v>
      </c>
      <c r="AI10" s="132"/>
      <c r="AJ10" s="132"/>
      <c r="AK10" s="132"/>
      <c r="AL10" s="132"/>
      <c r="AM10" s="132"/>
      <c r="AN10" s="132"/>
      <c r="AO10" s="132"/>
      <c r="AP10" s="132"/>
      <c r="AQ10" s="132"/>
      <c r="AR10" s="132"/>
      <c r="AS10" s="132"/>
      <c r="AT10" s="132"/>
      <c r="AU10" s="133"/>
      <c r="AW10" s="131" t="s">
        <v>46</v>
      </c>
      <c r="AX10" s="132"/>
      <c r="AY10" s="132"/>
      <c r="AZ10" s="132"/>
      <c r="BA10" s="132"/>
      <c r="BB10" s="132"/>
      <c r="BC10" s="132"/>
      <c r="BD10" s="132"/>
      <c r="BE10" s="132"/>
      <c r="BF10" s="132"/>
      <c r="BG10" s="132"/>
      <c r="BH10" s="132"/>
      <c r="BI10" s="132"/>
      <c r="BJ10" s="133"/>
      <c r="BL10" s="131" t="s">
        <v>47</v>
      </c>
      <c r="BM10" s="132"/>
      <c r="BN10" s="132"/>
      <c r="BO10" s="132"/>
      <c r="BP10" s="132"/>
      <c r="BQ10" s="132"/>
      <c r="BR10" s="132"/>
      <c r="BS10" s="132"/>
      <c r="BT10" s="132"/>
      <c r="BU10" s="132"/>
      <c r="BV10" s="132"/>
      <c r="BW10" s="132"/>
      <c r="BX10" s="132"/>
      <c r="BY10" s="133"/>
    </row>
    <row r="11" spans="1:77" s="24" customFormat="1">
      <c r="A11" s="166"/>
      <c r="B11" s="166"/>
      <c r="C11" s="166"/>
      <c r="D11" s="166"/>
      <c r="E11" s="166"/>
      <c r="F11" s="163"/>
      <c r="G11" s="172" t="s">
        <v>48</v>
      </c>
      <c r="H11" s="173"/>
      <c r="I11" s="173"/>
      <c r="J11" s="173"/>
      <c r="K11" s="174" t="s">
        <v>49</v>
      </c>
      <c r="L11" s="173"/>
      <c r="M11" s="173"/>
      <c r="N11" s="173"/>
      <c r="O11" s="111" t="s">
        <v>48</v>
      </c>
      <c r="P11" s="112"/>
      <c r="Q11" s="112"/>
      <c r="R11" s="112"/>
      <c r="S11" s="111" t="s">
        <v>49</v>
      </c>
      <c r="T11" s="112"/>
      <c r="U11" s="112"/>
      <c r="V11" s="112"/>
      <c r="W11" s="170"/>
      <c r="X11" s="171"/>
      <c r="Y11" s="171"/>
      <c r="Z11" s="171"/>
      <c r="AA11" s="171"/>
      <c r="AB11" s="171"/>
      <c r="AC11" s="171"/>
      <c r="AD11" s="171"/>
      <c r="AE11" s="171"/>
      <c r="AF11" s="164"/>
      <c r="AH11" s="156" t="s">
        <v>50</v>
      </c>
      <c r="AI11" s="157"/>
      <c r="AJ11" s="157"/>
      <c r="AK11" s="157"/>
      <c r="AL11" s="158"/>
      <c r="AM11" s="159" t="s">
        <v>51</v>
      </c>
      <c r="AN11" s="160"/>
      <c r="AO11" s="160"/>
      <c r="AP11" s="160"/>
      <c r="AQ11" s="161"/>
      <c r="AR11" s="140" t="s">
        <v>52</v>
      </c>
      <c r="AS11" s="150" t="s">
        <v>53</v>
      </c>
      <c r="AT11" s="152" t="s">
        <v>54</v>
      </c>
      <c r="AU11" s="154" t="s">
        <v>55</v>
      </c>
      <c r="AW11" s="156" t="s">
        <v>50</v>
      </c>
      <c r="AX11" s="157"/>
      <c r="AY11" s="157"/>
      <c r="AZ11" s="157"/>
      <c r="BA11" s="158"/>
      <c r="BB11" s="159" t="s">
        <v>51</v>
      </c>
      <c r="BC11" s="160"/>
      <c r="BD11" s="160"/>
      <c r="BE11" s="160"/>
      <c r="BF11" s="161"/>
      <c r="BG11" s="140" t="s">
        <v>52</v>
      </c>
      <c r="BH11" s="150" t="s">
        <v>53</v>
      </c>
      <c r="BI11" s="152" t="s">
        <v>54</v>
      </c>
      <c r="BJ11" s="154" t="s">
        <v>55</v>
      </c>
      <c r="BL11" s="156" t="s">
        <v>50</v>
      </c>
      <c r="BM11" s="157"/>
      <c r="BN11" s="157"/>
      <c r="BO11" s="157"/>
      <c r="BP11" s="62"/>
      <c r="BQ11" s="181" t="s">
        <v>51</v>
      </c>
      <c r="BR11" s="182"/>
      <c r="BS11" s="182"/>
      <c r="BT11" s="182"/>
      <c r="BU11" s="183"/>
      <c r="BV11" s="140" t="s">
        <v>52</v>
      </c>
      <c r="BW11" s="150" t="s">
        <v>53</v>
      </c>
      <c r="BX11" s="152" t="s">
        <v>54</v>
      </c>
      <c r="BY11" s="154" t="s">
        <v>55</v>
      </c>
    </row>
    <row r="12" spans="1:77" s="24" customFormat="1">
      <c r="A12" s="167"/>
      <c r="B12" s="167"/>
      <c r="C12" s="167"/>
      <c r="D12" s="167"/>
      <c r="E12" s="167"/>
      <c r="F12" s="164"/>
      <c r="G12" s="42" t="s">
        <v>56</v>
      </c>
      <c r="H12" s="43" t="s">
        <v>57</v>
      </c>
      <c r="I12" s="43" t="s">
        <v>58</v>
      </c>
      <c r="J12" s="43" t="s">
        <v>59</v>
      </c>
      <c r="K12" s="43" t="s">
        <v>56</v>
      </c>
      <c r="L12" s="43" t="s">
        <v>57</v>
      </c>
      <c r="M12" s="43" t="s">
        <v>58</v>
      </c>
      <c r="N12" s="44" t="s">
        <v>59</v>
      </c>
      <c r="O12" s="45" t="s">
        <v>56</v>
      </c>
      <c r="P12" s="43" t="s">
        <v>57</v>
      </c>
      <c r="Q12" s="43" t="s">
        <v>58</v>
      </c>
      <c r="R12" s="43" t="s">
        <v>59</v>
      </c>
      <c r="S12" s="43" t="s">
        <v>56</v>
      </c>
      <c r="T12" s="43" t="s">
        <v>57</v>
      </c>
      <c r="U12" s="43" t="s">
        <v>58</v>
      </c>
      <c r="V12" s="44" t="s">
        <v>59</v>
      </c>
      <c r="W12" s="46" t="s">
        <v>60</v>
      </c>
      <c r="X12" s="46" t="s">
        <v>61</v>
      </c>
      <c r="Y12" s="47" t="s">
        <v>62</v>
      </c>
      <c r="Z12" s="46" t="s">
        <v>61</v>
      </c>
      <c r="AA12" s="48" t="s">
        <v>63</v>
      </c>
      <c r="AB12" s="66" t="s">
        <v>52</v>
      </c>
      <c r="AC12" s="66" t="s">
        <v>53</v>
      </c>
      <c r="AD12" s="27" t="s">
        <v>64</v>
      </c>
      <c r="AE12" s="33" t="s">
        <v>65</v>
      </c>
      <c r="AF12" s="70" t="s">
        <v>55</v>
      </c>
      <c r="AH12" s="28" t="s">
        <v>60</v>
      </c>
      <c r="AI12" s="29" t="s">
        <v>61</v>
      </c>
      <c r="AJ12" s="26" t="s">
        <v>62</v>
      </c>
      <c r="AK12" s="29" t="s">
        <v>61</v>
      </c>
      <c r="AL12" s="30" t="s">
        <v>63</v>
      </c>
      <c r="AM12" s="28" t="s">
        <v>60</v>
      </c>
      <c r="AN12" s="29" t="s">
        <v>61</v>
      </c>
      <c r="AO12" s="29" t="s">
        <v>62</v>
      </c>
      <c r="AP12" s="31" t="s">
        <v>61</v>
      </c>
      <c r="AQ12" s="30" t="s">
        <v>63</v>
      </c>
      <c r="AR12" s="141"/>
      <c r="AS12" s="151"/>
      <c r="AT12" s="153"/>
      <c r="AU12" s="155"/>
      <c r="AW12" s="28" t="s">
        <v>60</v>
      </c>
      <c r="AX12" s="29" t="s">
        <v>61</v>
      </c>
      <c r="AY12" s="26" t="s">
        <v>62</v>
      </c>
      <c r="AZ12" s="29" t="s">
        <v>61</v>
      </c>
      <c r="BA12" s="30" t="s">
        <v>63</v>
      </c>
      <c r="BB12" s="28" t="s">
        <v>60</v>
      </c>
      <c r="BC12" s="29" t="s">
        <v>61</v>
      </c>
      <c r="BD12" s="29" t="s">
        <v>62</v>
      </c>
      <c r="BE12" s="31" t="s">
        <v>61</v>
      </c>
      <c r="BF12" s="30" t="s">
        <v>63</v>
      </c>
      <c r="BG12" s="141"/>
      <c r="BH12" s="151"/>
      <c r="BI12" s="153"/>
      <c r="BJ12" s="155"/>
      <c r="BL12" s="32" t="s">
        <v>60</v>
      </c>
      <c r="BM12" s="25" t="s">
        <v>61</v>
      </c>
      <c r="BN12" s="26" t="s">
        <v>62</v>
      </c>
      <c r="BO12" s="25" t="s">
        <v>61</v>
      </c>
      <c r="BP12" s="30" t="s">
        <v>63</v>
      </c>
      <c r="BQ12" s="32" t="s">
        <v>60</v>
      </c>
      <c r="BR12" s="25" t="s">
        <v>61</v>
      </c>
      <c r="BS12" s="25" t="s">
        <v>62</v>
      </c>
      <c r="BT12" s="25" t="s">
        <v>61</v>
      </c>
      <c r="BU12" s="30" t="s">
        <v>63</v>
      </c>
      <c r="BV12" s="141"/>
      <c r="BW12" s="151"/>
      <c r="BX12" s="153"/>
      <c r="BY12" s="155"/>
    </row>
    <row r="13" spans="1:77" s="4" customFormat="1" ht="118.5" customHeight="1">
      <c r="A13" s="102" t="s">
        <v>66</v>
      </c>
      <c r="B13" s="107">
        <v>1</v>
      </c>
      <c r="C13" s="123" t="s">
        <v>67</v>
      </c>
      <c r="D13" s="122" t="s">
        <v>68</v>
      </c>
      <c r="E13" s="61" t="s">
        <v>69</v>
      </c>
      <c r="F13" s="109" t="s">
        <v>70</v>
      </c>
      <c r="G13" s="113"/>
      <c r="H13" s="114"/>
      <c r="I13" s="115"/>
      <c r="J13" s="196">
        <v>479247</v>
      </c>
      <c r="K13" s="119"/>
      <c r="L13" s="114"/>
      <c r="M13" s="115"/>
      <c r="N13" s="50"/>
      <c r="O13" s="114"/>
      <c r="P13" s="114"/>
      <c r="Q13" s="115"/>
      <c r="R13" s="148" t="s">
        <v>71</v>
      </c>
      <c r="S13" s="134"/>
      <c r="T13" s="135"/>
      <c r="U13" s="136"/>
      <c r="V13" s="148" t="s">
        <v>71</v>
      </c>
      <c r="W13" s="142"/>
      <c r="X13" s="143"/>
      <c r="Y13" s="143"/>
      <c r="Z13" s="143"/>
      <c r="AA13" s="143"/>
      <c r="AB13" s="143"/>
      <c r="AC13" s="143"/>
      <c r="AD13" s="36" t="s">
        <v>72</v>
      </c>
      <c r="AE13" s="34"/>
      <c r="AF13" s="71"/>
      <c r="AH13" s="142"/>
      <c r="AI13" s="143"/>
      <c r="AJ13" s="143"/>
      <c r="AK13" s="143"/>
      <c r="AL13" s="143"/>
      <c r="AM13" s="143"/>
      <c r="AN13" s="143"/>
      <c r="AO13" s="143"/>
      <c r="AP13" s="143"/>
      <c r="AQ13" s="143"/>
      <c r="AR13" s="143"/>
      <c r="AS13" s="143"/>
      <c r="AT13" s="143"/>
      <c r="AU13" s="144"/>
      <c r="AW13" s="142"/>
      <c r="AX13" s="143"/>
      <c r="AY13" s="143"/>
      <c r="AZ13" s="143"/>
      <c r="BA13" s="143"/>
      <c r="BB13" s="143"/>
      <c r="BC13" s="143"/>
      <c r="BD13" s="143"/>
      <c r="BE13" s="143"/>
      <c r="BF13" s="143"/>
      <c r="BG13" s="143"/>
      <c r="BH13" s="143"/>
      <c r="BI13" s="143"/>
      <c r="BJ13" s="144"/>
      <c r="BL13" s="17">
        <f>J13</f>
        <v>479247</v>
      </c>
      <c r="BM13" s="179">
        <f>IFERROR(((BL13/BL14)-1),"")</f>
        <v>-4.7088157572937717E-2</v>
      </c>
      <c r="BN13" s="21"/>
      <c r="BO13" s="179" t="str">
        <f>IFERROR(((BN13/BN14)-1),"")</f>
        <v/>
      </c>
      <c r="BP13" s="86">
        <f t="shared" ref="BP13" si="0">IFERROR(BO13/BM13,0)</f>
        <v>0</v>
      </c>
      <c r="BQ13" s="14">
        <f>BL13</f>
        <v>479247</v>
      </c>
      <c r="BR13" s="179">
        <f>IFERROR(((BQ13/BQ14)-1),"")</f>
        <v>-4.7088157572937717E-2</v>
      </c>
      <c r="BS13" s="15">
        <f>BN13</f>
        <v>0</v>
      </c>
      <c r="BT13" s="179" t="str">
        <f>IFERROR(((BS13/BS14)-1),"")</f>
        <v/>
      </c>
      <c r="BU13" s="86">
        <f t="shared" ref="BU13" si="1">IFERROR(BT13/BR13,0)</f>
        <v>0</v>
      </c>
      <c r="BV13" s="81"/>
      <c r="BW13" s="79"/>
      <c r="BX13" s="81"/>
      <c r="BY13" s="79"/>
    </row>
    <row r="14" spans="1:77" s="4" customFormat="1" ht="118.5" customHeight="1">
      <c r="A14" s="105"/>
      <c r="B14" s="108"/>
      <c r="C14" s="104"/>
      <c r="D14" s="90"/>
      <c r="E14" s="59" t="s">
        <v>73</v>
      </c>
      <c r="F14" s="110"/>
      <c r="G14" s="116"/>
      <c r="H14" s="117"/>
      <c r="I14" s="118"/>
      <c r="J14" s="197">
        <v>502929</v>
      </c>
      <c r="K14" s="120"/>
      <c r="L14" s="117"/>
      <c r="M14" s="118"/>
      <c r="N14" s="52"/>
      <c r="O14" s="117"/>
      <c r="P14" s="117"/>
      <c r="Q14" s="118"/>
      <c r="R14" s="149"/>
      <c r="S14" s="137"/>
      <c r="T14" s="138"/>
      <c r="U14" s="139"/>
      <c r="V14" s="149"/>
      <c r="W14" s="145"/>
      <c r="X14" s="146"/>
      <c r="Y14" s="146"/>
      <c r="Z14" s="146"/>
      <c r="AA14" s="146"/>
      <c r="AB14" s="146"/>
      <c r="AC14" s="146"/>
      <c r="AD14" s="37" t="s">
        <v>72</v>
      </c>
      <c r="AE14" s="35"/>
      <c r="AF14" s="72"/>
      <c r="AH14" s="145"/>
      <c r="AI14" s="146"/>
      <c r="AJ14" s="146"/>
      <c r="AK14" s="146"/>
      <c r="AL14" s="146"/>
      <c r="AM14" s="146"/>
      <c r="AN14" s="146"/>
      <c r="AO14" s="146"/>
      <c r="AP14" s="146"/>
      <c r="AQ14" s="146"/>
      <c r="AR14" s="146"/>
      <c r="AS14" s="146"/>
      <c r="AT14" s="146"/>
      <c r="AU14" s="147"/>
      <c r="AW14" s="145"/>
      <c r="AX14" s="146"/>
      <c r="AY14" s="146"/>
      <c r="AZ14" s="146"/>
      <c r="BA14" s="146"/>
      <c r="BB14" s="146"/>
      <c r="BC14" s="146"/>
      <c r="BD14" s="146"/>
      <c r="BE14" s="146"/>
      <c r="BF14" s="146"/>
      <c r="BG14" s="146"/>
      <c r="BH14" s="146"/>
      <c r="BI14" s="146"/>
      <c r="BJ14" s="147"/>
      <c r="BL14" s="18">
        <f>J14</f>
        <v>502929</v>
      </c>
      <c r="BM14" s="180"/>
      <c r="BN14" s="22"/>
      <c r="BO14" s="180"/>
      <c r="BP14" s="86"/>
      <c r="BQ14" s="16">
        <f>BL14</f>
        <v>502929</v>
      </c>
      <c r="BR14" s="180"/>
      <c r="BS14" s="13">
        <f>BN14</f>
        <v>0</v>
      </c>
      <c r="BT14" s="180"/>
      <c r="BU14" s="86"/>
      <c r="BV14" s="82"/>
      <c r="BW14" s="80"/>
      <c r="BX14" s="82"/>
      <c r="BY14" s="80"/>
    </row>
    <row r="15" spans="1:77" s="4" customFormat="1" ht="107.25" customHeight="1">
      <c r="A15" s="101" t="s">
        <v>74</v>
      </c>
      <c r="B15" s="124">
        <v>2</v>
      </c>
      <c r="C15" s="103" t="s">
        <v>75</v>
      </c>
      <c r="D15" s="89" t="s">
        <v>76</v>
      </c>
      <c r="E15" s="58" t="s">
        <v>77</v>
      </c>
      <c r="F15" s="109" t="s">
        <v>70</v>
      </c>
      <c r="G15" s="113"/>
      <c r="H15" s="114"/>
      <c r="I15" s="115"/>
      <c r="J15" s="196">
        <v>6313</v>
      </c>
      <c r="K15" s="119"/>
      <c r="L15" s="114"/>
      <c r="M15" s="115"/>
      <c r="N15" s="50"/>
      <c r="O15" s="114"/>
      <c r="P15" s="114"/>
      <c r="Q15" s="115"/>
      <c r="R15" s="148" t="s">
        <v>71</v>
      </c>
      <c r="S15" s="134"/>
      <c r="T15" s="135"/>
      <c r="U15" s="136"/>
      <c r="V15" s="148" t="s">
        <v>71</v>
      </c>
      <c r="W15" s="142"/>
      <c r="X15" s="143"/>
      <c r="Y15" s="143"/>
      <c r="Z15" s="143"/>
      <c r="AA15" s="143"/>
      <c r="AB15" s="143"/>
      <c r="AC15" s="143"/>
      <c r="AD15" s="36" t="s">
        <v>78</v>
      </c>
      <c r="AE15" s="34"/>
      <c r="AF15" s="71"/>
      <c r="AH15" s="142"/>
      <c r="AI15" s="143"/>
      <c r="AJ15" s="143"/>
      <c r="AK15" s="143"/>
      <c r="AL15" s="143"/>
      <c r="AM15" s="143"/>
      <c r="AN15" s="143"/>
      <c r="AO15" s="143"/>
      <c r="AP15" s="143"/>
      <c r="AQ15" s="143"/>
      <c r="AR15" s="143"/>
      <c r="AS15" s="143"/>
      <c r="AT15" s="143"/>
      <c r="AU15" s="144"/>
      <c r="AW15" s="142"/>
      <c r="AX15" s="143"/>
      <c r="AY15" s="143"/>
      <c r="AZ15" s="143"/>
      <c r="BA15" s="143"/>
      <c r="BB15" s="143"/>
      <c r="BC15" s="143"/>
      <c r="BD15" s="143"/>
      <c r="BE15" s="143"/>
      <c r="BF15" s="143"/>
      <c r="BG15" s="143"/>
      <c r="BH15" s="143"/>
      <c r="BI15" s="143"/>
      <c r="BJ15" s="144"/>
      <c r="BL15" s="17">
        <f t="shared" ref="BL15:BL36" si="2">J15</f>
        <v>6313</v>
      </c>
      <c r="BM15" s="83">
        <f>IFERROR((BL15/BL16),"")</f>
        <v>0.14304164589658766</v>
      </c>
      <c r="BN15" s="21"/>
      <c r="BO15" s="83" t="str">
        <f t="shared" ref="BO15" si="3">IFERROR((BN15/BN16),"")</f>
        <v/>
      </c>
      <c r="BP15" s="86">
        <f t="shared" ref="BP15" si="4">IFERROR(BO15/BM15,0)</f>
        <v>0</v>
      </c>
      <c r="BQ15" s="14">
        <f t="shared" ref="BQ15:BQ20" si="5">BL15</f>
        <v>6313</v>
      </c>
      <c r="BR15" s="83">
        <f>IFERROR((BQ15/BQ16),"")</f>
        <v>0.14304164589658766</v>
      </c>
      <c r="BS15" s="15">
        <f t="shared" ref="BS15:BS20" si="6">BN15</f>
        <v>0</v>
      </c>
      <c r="BT15" s="83" t="str">
        <f t="shared" ref="BT15" si="7">IFERROR((BS15/BS16),"")</f>
        <v/>
      </c>
      <c r="BU15" s="86">
        <f t="shared" ref="BU15" si="8">IFERROR(BT15/BR15,0)</f>
        <v>0</v>
      </c>
      <c r="BV15" s="81"/>
      <c r="BW15" s="79"/>
      <c r="BX15" s="81"/>
      <c r="BY15" s="79"/>
    </row>
    <row r="16" spans="1:77" s="4" customFormat="1" ht="107.25" customHeight="1">
      <c r="A16" s="102"/>
      <c r="B16" s="107"/>
      <c r="C16" s="104"/>
      <c r="D16" s="90"/>
      <c r="E16" s="59" t="s">
        <v>79</v>
      </c>
      <c r="F16" s="110"/>
      <c r="G16" s="116"/>
      <c r="H16" s="117"/>
      <c r="I16" s="118"/>
      <c r="J16" s="197">
        <v>44134</v>
      </c>
      <c r="K16" s="120"/>
      <c r="L16" s="117"/>
      <c r="M16" s="118"/>
      <c r="N16" s="52"/>
      <c r="O16" s="117"/>
      <c r="P16" s="117"/>
      <c r="Q16" s="118"/>
      <c r="R16" s="149"/>
      <c r="S16" s="137"/>
      <c r="T16" s="138"/>
      <c r="U16" s="139"/>
      <c r="V16" s="149"/>
      <c r="W16" s="145"/>
      <c r="X16" s="146"/>
      <c r="Y16" s="146"/>
      <c r="Z16" s="146"/>
      <c r="AA16" s="146"/>
      <c r="AB16" s="146"/>
      <c r="AC16" s="146"/>
      <c r="AD16" s="37" t="s">
        <v>72</v>
      </c>
      <c r="AE16" s="35"/>
      <c r="AF16" s="72"/>
      <c r="AH16" s="145"/>
      <c r="AI16" s="146"/>
      <c r="AJ16" s="146"/>
      <c r="AK16" s="146"/>
      <c r="AL16" s="146"/>
      <c r="AM16" s="146"/>
      <c r="AN16" s="146"/>
      <c r="AO16" s="146"/>
      <c r="AP16" s="146"/>
      <c r="AQ16" s="146"/>
      <c r="AR16" s="146"/>
      <c r="AS16" s="146"/>
      <c r="AT16" s="146"/>
      <c r="AU16" s="147"/>
      <c r="AW16" s="145"/>
      <c r="AX16" s="146"/>
      <c r="AY16" s="146"/>
      <c r="AZ16" s="146"/>
      <c r="BA16" s="146"/>
      <c r="BB16" s="146"/>
      <c r="BC16" s="146"/>
      <c r="BD16" s="146"/>
      <c r="BE16" s="146"/>
      <c r="BF16" s="146"/>
      <c r="BG16" s="146"/>
      <c r="BH16" s="146"/>
      <c r="BI16" s="146"/>
      <c r="BJ16" s="147"/>
      <c r="BL16" s="18">
        <f t="shared" si="2"/>
        <v>44134</v>
      </c>
      <c r="BM16" s="84"/>
      <c r="BN16" s="22"/>
      <c r="BO16" s="84"/>
      <c r="BP16" s="86"/>
      <c r="BQ16" s="16">
        <f t="shared" si="5"/>
        <v>44134</v>
      </c>
      <c r="BR16" s="84"/>
      <c r="BS16" s="13">
        <f t="shared" si="6"/>
        <v>0</v>
      </c>
      <c r="BT16" s="84"/>
      <c r="BU16" s="86"/>
      <c r="BV16" s="82"/>
      <c r="BW16" s="80"/>
      <c r="BX16" s="82"/>
      <c r="BY16" s="80"/>
    </row>
    <row r="17" spans="1:77" s="4" customFormat="1" ht="107.25" customHeight="1">
      <c r="A17" s="102"/>
      <c r="B17" s="107">
        <v>3</v>
      </c>
      <c r="C17" s="103" t="s">
        <v>80</v>
      </c>
      <c r="D17" s="89" t="s">
        <v>81</v>
      </c>
      <c r="E17" s="58" t="s">
        <v>82</v>
      </c>
      <c r="F17" s="109" t="s">
        <v>70</v>
      </c>
      <c r="G17" s="113"/>
      <c r="H17" s="114"/>
      <c r="I17" s="115"/>
      <c r="J17" s="196">
        <v>7054</v>
      </c>
      <c r="K17" s="119"/>
      <c r="L17" s="114"/>
      <c r="M17" s="115"/>
      <c r="N17" s="50"/>
      <c r="O17" s="114"/>
      <c r="P17" s="114"/>
      <c r="Q17" s="115"/>
      <c r="R17" s="148" t="s">
        <v>71</v>
      </c>
      <c r="S17" s="134"/>
      <c r="T17" s="135"/>
      <c r="U17" s="136"/>
      <c r="V17" s="148" t="s">
        <v>71</v>
      </c>
      <c r="W17" s="142"/>
      <c r="X17" s="143"/>
      <c r="Y17" s="143"/>
      <c r="Z17" s="143"/>
      <c r="AA17" s="143"/>
      <c r="AB17" s="143"/>
      <c r="AC17" s="143"/>
      <c r="AD17" s="36" t="s">
        <v>78</v>
      </c>
      <c r="AE17" s="34"/>
      <c r="AF17" s="71"/>
      <c r="AH17" s="142"/>
      <c r="AI17" s="143"/>
      <c r="AJ17" s="143"/>
      <c r="AK17" s="143"/>
      <c r="AL17" s="143"/>
      <c r="AM17" s="143"/>
      <c r="AN17" s="143"/>
      <c r="AO17" s="143"/>
      <c r="AP17" s="143"/>
      <c r="AQ17" s="143"/>
      <c r="AR17" s="143"/>
      <c r="AS17" s="143"/>
      <c r="AT17" s="143"/>
      <c r="AU17" s="144"/>
      <c r="AW17" s="142"/>
      <c r="AX17" s="143"/>
      <c r="AY17" s="143"/>
      <c r="AZ17" s="143"/>
      <c r="BA17" s="143"/>
      <c r="BB17" s="143"/>
      <c r="BC17" s="143"/>
      <c r="BD17" s="143"/>
      <c r="BE17" s="143"/>
      <c r="BF17" s="143"/>
      <c r="BG17" s="143"/>
      <c r="BH17" s="143"/>
      <c r="BI17" s="143"/>
      <c r="BJ17" s="144"/>
      <c r="BL17" s="17">
        <f t="shared" si="2"/>
        <v>7054</v>
      </c>
      <c r="BM17" s="83">
        <f>IFERROR((BL17/BL18),"")</f>
        <v>4.4941100018475927E-2</v>
      </c>
      <c r="BN17" s="21"/>
      <c r="BO17" s="83" t="str">
        <f t="shared" ref="BO17" si="9">IFERROR((BN17/BN18),"")</f>
        <v/>
      </c>
      <c r="BP17" s="86">
        <f t="shared" ref="BP17" si="10">IFERROR(BO17/BM17,0)</f>
        <v>0</v>
      </c>
      <c r="BQ17" s="14">
        <f t="shared" si="5"/>
        <v>7054</v>
      </c>
      <c r="BR17" s="83">
        <f>IFERROR((BQ17/BQ18),"")</f>
        <v>4.4941100018475927E-2</v>
      </c>
      <c r="BS17" s="15">
        <f t="shared" si="6"/>
        <v>0</v>
      </c>
      <c r="BT17" s="83" t="str">
        <f t="shared" ref="BT17" si="11">IFERROR((BS17/BS18),"")</f>
        <v/>
      </c>
      <c r="BU17" s="86">
        <f t="shared" ref="BU17" si="12">IFERROR(BT17/BR17,0)</f>
        <v>0</v>
      </c>
      <c r="BV17" s="81"/>
      <c r="BW17" s="79"/>
      <c r="BX17" s="81"/>
      <c r="BY17" s="79"/>
    </row>
    <row r="18" spans="1:77" s="4" customFormat="1" ht="107.25" customHeight="1">
      <c r="A18" s="102"/>
      <c r="B18" s="107"/>
      <c r="C18" s="104"/>
      <c r="D18" s="90"/>
      <c r="E18" s="59" t="s">
        <v>83</v>
      </c>
      <c r="F18" s="110"/>
      <c r="G18" s="116"/>
      <c r="H18" s="117"/>
      <c r="I18" s="118"/>
      <c r="J18" s="197">
        <v>156961</v>
      </c>
      <c r="K18" s="120"/>
      <c r="L18" s="117"/>
      <c r="M18" s="118"/>
      <c r="N18" s="52"/>
      <c r="O18" s="117"/>
      <c r="P18" s="117"/>
      <c r="Q18" s="118"/>
      <c r="R18" s="149"/>
      <c r="S18" s="137"/>
      <c r="T18" s="138"/>
      <c r="U18" s="139"/>
      <c r="V18" s="149"/>
      <c r="W18" s="145"/>
      <c r="X18" s="146"/>
      <c r="Y18" s="146"/>
      <c r="Z18" s="146"/>
      <c r="AA18" s="146"/>
      <c r="AB18" s="146"/>
      <c r="AC18" s="146"/>
      <c r="AD18" s="37" t="s">
        <v>72</v>
      </c>
      <c r="AE18" s="35"/>
      <c r="AF18" s="72"/>
      <c r="AH18" s="145"/>
      <c r="AI18" s="146"/>
      <c r="AJ18" s="146"/>
      <c r="AK18" s="146"/>
      <c r="AL18" s="146"/>
      <c r="AM18" s="146"/>
      <c r="AN18" s="146"/>
      <c r="AO18" s="146"/>
      <c r="AP18" s="146"/>
      <c r="AQ18" s="146"/>
      <c r="AR18" s="146"/>
      <c r="AS18" s="146"/>
      <c r="AT18" s="146"/>
      <c r="AU18" s="147"/>
      <c r="AW18" s="145"/>
      <c r="AX18" s="146"/>
      <c r="AY18" s="146"/>
      <c r="AZ18" s="146"/>
      <c r="BA18" s="146"/>
      <c r="BB18" s="146"/>
      <c r="BC18" s="146"/>
      <c r="BD18" s="146"/>
      <c r="BE18" s="146"/>
      <c r="BF18" s="146"/>
      <c r="BG18" s="146"/>
      <c r="BH18" s="146"/>
      <c r="BI18" s="146"/>
      <c r="BJ18" s="147"/>
      <c r="BL18" s="18">
        <f t="shared" si="2"/>
        <v>156961</v>
      </c>
      <c r="BM18" s="84"/>
      <c r="BN18" s="22"/>
      <c r="BO18" s="84"/>
      <c r="BP18" s="86"/>
      <c r="BQ18" s="16">
        <f t="shared" si="5"/>
        <v>156961</v>
      </c>
      <c r="BR18" s="84"/>
      <c r="BS18" s="13">
        <f t="shared" si="6"/>
        <v>0</v>
      </c>
      <c r="BT18" s="84"/>
      <c r="BU18" s="86"/>
      <c r="BV18" s="82"/>
      <c r="BW18" s="80"/>
      <c r="BX18" s="82"/>
      <c r="BY18" s="80"/>
    </row>
    <row r="19" spans="1:77" s="4" customFormat="1" ht="107.25" customHeight="1">
      <c r="A19" s="102"/>
      <c r="B19" s="107">
        <v>4</v>
      </c>
      <c r="C19" s="103" t="s">
        <v>84</v>
      </c>
      <c r="D19" s="89" t="s">
        <v>85</v>
      </c>
      <c r="E19" s="58" t="s">
        <v>86</v>
      </c>
      <c r="F19" s="109" t="s">
        <v>70</v>
      </c>
      <c r="G19" s="113"/>
      <c r="H19" s="114"/>
      <c r="I19" s="115"/>
      <c r="J19" s="196">
        <v>10315</v>
      </c>
      <c r="K19" s="119"/>
      <c r="L19" s="114"/>
      <c r="M19" s="115"/>
      <c r="N19" s="50"/>
      <c r="O19" s="114"/>
      <c r="P19" s="114"/>
      <c r="Q19" s="115"/>
      <c r="R19" s="148" t="s">
        <v>71</v>
      </c>
      <c r="S19" s="134"/>
      <c r="T19" s="135"/>
      <c r="U19" s="136"/>
      <c r="V19" s="148" t="s">
        <v>71</v>
      </c>
      <c r="W19" s="142"/>
      <c r="X19" s="143"/>
      <c r="Y19" s="143"/>
      <c r="Z19" s="143"/>
      <c r="AA19" s="143"/>
      <c r="AB19" s="143"/>
      <c r="AC19" s="143"/>
      <c r="AD19" s="36" t="s">
        <v>78</v>
      </c>
      <c r="AE19" s="34"/>
      <c r="AF19" s="71"/>
      <c r="AH19" s="142"/>
      <c r="AI19" s="143"/>
      <c r="AJ19" s="143"/>
      <c r="AK19" s="143"/>
      <c r="AL19" s="143"/>
      <c r="AM19" s="143"/>
      <c r="AN19" s="143"/>
      <c r="AO19" s="143"/>
      <c r="AP19" s="143"/>
      <c r="AQ19" s="143"/>
      <c r="AR19" s="143"/>
      <c r="AS19" s="143"/>
      <c r="AT19" s="143"/>
      <c r="AU19" s="144"/>
      <c r="AW19" s="142"/>
      <c r="AX19" s="143"/>
      <c r="AY19" s="143"/>
      <c r="AZ19" s="143"/>
      <c r="BA19" s="143"/>
      <c r="BB19" s="143"/>
      <c r="BC19" s="143"/>
      <c r="BD19" s="143"/>
      <c r="BE19" s="143"/>
      <c r="BF19" s="143"/>
      <c r="BG19" s="143"/>
      <c r="BH19" s="143"/>
      <c r="BI19" s="143"/>
      <c r="BJ19" s="144"/>
      <c r="BL19" s="17">
        <f t="shared" si="2"/>
        <v>10315</v>
      </c>
      <c r="BM19" s="83">
        <f>IFERROR((BL19/BL20),"")</f>
        <v>3.4174413750604635E-2</v>
      </c>
      <c r="BN19" s="21"/>
      <c r="BO19" s="83" t="str">
        <f t="shared" ref="BO19" si="13">IFERROR((BN19/BN20),"")</f>
        <v/>
      </c>
      <c r="BP19" s="86">
        <f t="shared" ref="BP19" si="14">IFERROR(BO19/BM19,0)</f>
        <v>0</v>
      </c>
      <c r="BQ19" s="14">
        <f t="shared" si="5"/>
        <v>10315</v>
      </c>
      <c r="BR19" s="83">
        <f>IFERROR((BQ19/BQ20),"")</f>
        <v>3.4174413750604635E-2</v>
      </c>
      <c r="BS19" s="15">
        <f t="shared" si="6"/>
        <v>0</v>
      </c>
      <c r="BT19" s="83" t="str">
        <f t="shared" ref="BT19" si="15">IFERROR((BS19/BS20),"")</f>
        <v/>
      </c>
      <c r="BU19" s="86">
        <f t="shared" ref="BU19" si="16">IFERROR(BT19/BR19,0)</f>
        <v>0</v>
      </c>
      <c r="BV19" s="81"/>
      <c r="BW19" s="79"/>
      <c r="BX19" s="81"/>
      <c r="BY19" s="79"/>
    </row>
    <row r="20" spans="1:77" s="4" customFormat="1" ht="107.25" customHeight="1">
      <c r="A20" s="102"/>
      <c r="B20" s="108"/>
      <c r="C20" s="104"/>
      <c r="D20" s="90"/>
      <c r="E20" s="59" t="s">
        <v>87</v>
      </c>
      <c r="F20" s="110"/>
      <c r="G20" s="116"/>
      <c r="H20" s="117"/>
      <c r="I20" s="118"/>
      <c r="J20" s="197">
        <v>301834</v>
      </c>
      <c r="K20" s="120"/>
      <c r="L20" s="117"/>
      <c r="M20" s="118"/>
      <c r="N20" s="52"/>
      <c r="O20" s="117"/>
      <c r="P20" s="117"/>
      <c r="Q20" s="118"/>
      <c r="R20" s="149"/>
      <c r="S20" s="137"/>
      <c r="T20" s="138"/>
      <c r="U20" s="139"/>
      <c r="V20" s="149"/>
      <c r="W20" s="145"/>
      <c r="X20" s="146"/>
      <c r="Y20" s="146"/>
      <c r="Z20" s="146"/>
      <c r="AA20" s="146"/>
      <c r="AB20" s="146"/>
      <c r="AC20" s="146"/>
      <c r="AD20" s="37" t="s">
        <v>72</v>
      </c>
      <c r="AE20" s="35"/>
      <c r="AF20" s="72"/>
      <c r="AH20" s="145"/>
      <c r="AI20" s="146"/>
      <c r="AJ20" s="146"/>
      <c r="AK20" s="146"/>
      <c r="AL20" s="146"/>
      <c r="AM20" s="146"/>
      <c r="AN20" s="146"/>
      <c r="AO20" s="146"/>
      <c r="AP20" s="146"/>
      <c r="AQ20" s="146"/>
      <c r="AR20" s="146"/>
      <c r="AS20" s="146"/>
      <c r="AT20" s="146"/>
      <c r="AU20" s="147"/>
      <c r="AW20" s="145"/>
      <c r="AX20" s="146"/>
      <c r="AY20" s="146"/>
      <c r="AZ20" s="146"/>
      <c r="BA20" s="146"/>
      <c r="BB20" s="146"/>
      <c r="BC20" s="146"/>
      <c r="BD20" s="146"/>
      <c r="BE20" s="146"/>
      <c r="BF20" s="146"/>
      <c r="BG20" s="146"/>
      <c r="BH20" s="146"/>
      <c r="BI20" s="146"/>
      <c r="BJ20" s="147"/>
      <c r="BL20" s="18">
        <f t="shared" si="2"/>
        <v>301834</v>
      </c>
      <c r="BM20" s="84"/>
      <c r="BN20" s="22"/>
      <c r="BO20" s="84"/>
      <c r="BP20" s="86"/>
      <c r="BQ20" s="16">
        <f t="shared" si="5"/>
        <v>301834</v>
      </c>
      <c r="BR20" s="84"/>
      <c r="BS20" s="13">
        <f t="shared" si="6"/>
        <v>0</v>
      </c>
      <c r="BT20" s="84"/>
      <c r="BU20" s="86"/>
      <c r="BV20" s="82"/>
      <c r="BW20" s="80"/>
      <c r="BX20" s="82"/>
      <c r="BY20" s="80"/>
    </row>
    <row r="21" spans="1:77" s="4" customFormat="1" ht="222" customHeight="1">
      <c r="A21" s="101" t="s">
        <v>88</v>
      </c>
      <c r="B21" s="107">
        <v>5</v>
      </c>
      <c r="C21" s="103" t="s">
        <v>89</v>
      </c>
      <c r="D21" s="89" t="s">
        <v>90</v>
      </c>
      <c r="E21" s="58" t="s">
        <v>91</v>
      </c>
      <c r="F21" s="91" t="s">
        <v>50</v>
      </c>
      <c r="G21" s="49">
        <v>0</v>
      </c>
      <c r="H21" s="53">
        <v>2710</v>
      </c>
      <c r="I21" s="53">
        <v>3251</v>
      </c>
      <c r="J21" s="53">
        <v>3071</v>
      </c>
      <c r="K21" s="54"/>
      <c r="L21" s="54"/>
      <c r="M21" s="53"/>
      <c r="N21" s="50"/>
      <c r="O21" s="196">
        <f t="shared" ref="O21:O36" si="17">G21</f>
        <v>0</v>
      </c>
      <c r="P21" s="198">
        <f t="shared" ref="P21:P36" si="18">G21+H21</f>
        <v>2710</v>
      </c>
      <c r="Q21" s="198">
        <f t="shared" ref="Q21:Q36" si="19">G21+H21+I21</f>
        <v>5961</v>
      </c>
      <c r="R21" s="199">
        <f t="shared" ref="R21:R36" si="20">G21+H21+I21+J21</f>
        <v>9032</v>
      </c>
      <c r="S21" s="54"/>
      <c r="T21" s="54"/>
      <c r="U21" s="53">
        <f>G21+H21+M21</f>
        <v>2710</v>
      </c>
      <c r="V21" s="50">
        <f>G21+H21+M21+N21</f>
        <v>2710</v>
      </c>
      <c r="W21" s="49">
        <f t="shared" ref="W21:W36" si="21">G21</f>
        <v>0</v>
      </c>
      <c r="X21" s="93" t="str">
        <f>IFERROR((W21/W22),"")</f>
        <v/>
      </c>
      <c r="Y21" s="202">
        <v>401</v>
      </c>
      <c r="Z21" s="95">
        <f t="shared" ref="Z21" si="22">IFERROR((Y21/Y22),"")</f>
        <v>0.55158184319119674</v>
      </c>
      <c r="AA21" s="85">
        <f>IFERROR(Z21/X21,0)</f>
        <v>0</v>
      </c>
      <c r="AB21" s="97" t="s">
        <v>92</v>
      </c>
      <c r="AC21" s="99" t="s">
        <v>93</v>
      </c>
      <c r="AD21" s="36" t="s">
        <v>94</v>
      </c>
      <c r="AE21" s="36" t="s">
        <v>95</v>
      </c>
      <c r="AF21" s="127" t="s">
        <v>96</v>
      </c>
      <c r="AH21" s="17">
        <f>H21</f>
        <v>2710</v>
      </c>
      <c r="AI21" s="83">
        <f>IFERROR((AH21/AH22),"")</f>
        <v>0.52005373248896569</v>
      </c>
      <c r="AJ21" s="21"/>
      <c r="AK21" s="83" t="str">
        <f t="shared" ref="AK21" si="23">IFERROR((AJ21/AJ22),"")</f>
        <v/>
      </c>
      <c r="AL21" s="86">
        <f>IFERROR(AK21/AI21,0)</f>
        <v>0</v>
      </c>
      <c r="AM21" s="14">
        <f>P21</f>
        <v>2710</v>
      </c>
      <c r="AN21" s="83">
        <f>IFERROR((AM21/AM22),"")</f>
        <v>0.52005373248896569</v>
      </c>
      <c r="AO21" s="15">
        <f>Y21+AJ21</f>
        <v>401</v>
      </c>
      <c r="AP21" s="83">
        <f t="shared" ref="AP21" si="24">IFERROR((AO21/AO22),"")</f>
        <v>0.55158184319119674</v>
      </c>
      <c r="AQ21" s="86">
        <f>IFERROR(AP21/AN21,0)</f>
        <v>1.0606247176639578</v>
      </c>
      <c r="AR21" s="81"/>
      <c r="AS21" s="79"/>
      <c r="AT21" s="81"/>
      <c r="AU21" s="79"/>
      <c r="AW21" s="17">
        <f>I21</f>
        <v>3251</v>
      </c>
      <c r="AX21" s="83">
        <f>IFERROR((AW21/AW22),"")</f>
        <v>0.51991044298736611</v>
      </c>
      <c r="AY21" s="21"/>
      <c r="AZ21" s="83" t="str">
        <f t="shared" ref="AZ21" si="25">IFERROR((AY21/AY22),"")</f>
        <v/>
      </c>
      <c r="BA21" s="86">
        <f>IFERROR(AZ21/AX21,0)</f>
        <v>0</v>
      </c>
      <c r="BB21" s="14">
        <f>Q21</f>
        <v>5961</v>
      </c>
      <c r="BC21" s="83">
        <f>IFERROR((BB21/BB22),"")</f>
        <v>0.51997557571528263</v>
      </c>
      <c r="BD21" s="15">
        <f>AO21+AY21</f>
        <v>401</v>
      </c>
      <c r="BE21" s="83">
        <f t="shared" ref="BE21" si="26">IFERROR((BD21/BD22),"")</f>
        <v>0.55158184319119674</v>
      </c>
      <c r="BF21" s="86">
        <f>IFERROR(BE21/BC21,0)</f>
        <v>1.0607841386250427</v>
      </c>
      <c r="BG21" s="81"/>
      <c r="BH21" s="79"/>
      <c r="BI21" s="81"/>
      <c r="BJ21" s="79"/>
      <c r="BL21" s="17">
        <f t="shared" si="2"/>
        <v>3071</v>
      </c>
      <c r="BM21" s="83">
        <f>IFERROR((BL21/BL22),"")</f>
        <v>0.52006773920406435</v>
      </c>
      <c r="BN21" s="21"/>
      <c r="BO21" s="83" t="str">
        <f t="shared" ref="BO21" si="27">IFERROR((BN21/BN22),"")</f>
        <v/>
      </c>
      <c r="BP21" s="86">
        <f>IFERROR(BO21/BM21,0)</f>
        <v>0</v>
      </c>
      <c r="BQ21" s="14">
        <f t="shared" ref="BQ21:BQ36" si="28">R21</f>
        <v>9032</v>
      </c>
      <c r="BR21" s="83">
        <f>IFERROR((BQ21/BQ22),"")</f>
        <v>0.52000690886061374</v>
      </c>
      <c r="BS21" s="15">
        <f>BD21+BN21</f>
        <v>401</v>
      </c>
      <c r="BT21" s="83">
        <f t="shared" ref="BT21" si="29">IFERROR((BS21/BS22),"")</f>
        <v>0.55158184319119674</v>
      </c>
      <c r="BU21" s="86">
        <f>IFERROR(BT21/BR21,0)</f>
        <v>1.0607202208135402</v>
      </c>
      <c r="BV21" s="81"/>
      <c r="BW21" s="79"/>
      <c r="BX21" s="81"/>
      <c r="BY21" s="79"/>
    </row>
    <row r="22" spans="1:77" s="4" customFormat="1" ht="151.5" customHeight="1">
      <c r="A22" s="102"/>
      <c r="B22" s="108"/>
      <c r="C22" s="104"/>
      <c r="D22" s="90"/>
      <c r="E22" s="59" t="s">
        <v>97</v>
      </c>
      <c r="F22" s="92"/>
      <c r="G22" s="51">
        <v>0</v>
      </c>
      <c r="H22" s="55">
        <v>5211</v>
      </c>
      <c r="I22" s="55">
        <v>6253</v>
      </c>
      <c r="J22" s="55">
        <v>5905</v>
      </c>
      <c r="K22" s="56"/>
      <c r="L22" s="56"/>
      <c r="M22" s="55"/>
      <c r="N22" s="52"/>
      <c r="O22" s="197">
        <f t="shared" si="17"/>
        <v>0</v>
      </c>
      <c r="P22" s="200">
        <f t="shared" si="18"/>
        <v>5211</v>
      </c>
      <c r="Q22" s="200">
        <f t="shared" si="19"/>
        <v>11464</v>
      </c>
      <c r="R22" s="201">
        <f t="shared" si="20"/>
        <v>17369</v>
      </c>
      <c r="S22" s="56"/>
      <c r="T22" s="56"/>
      <c r="U22" s="55">
        <f>G22+H22+M22</f>
        <v>5211</v>
      </c>
      <c r="V22" s="52">
        <f>G22+H22+M22+N22</f>
        <v>5211</v>
      </c>
      <c r="W22" s="51">
        <f t="shared" si="21"/>
        <v>0</v>
      </c>
      <c r="X22" s="94"/>
      <c r="Y22" s="200">
        <v>727</v>
      </c>
      <c r="Z22" s="96"/>
      <c r="AA22" s="85"/>
      <c r="AB22" s="98"/>
      <c r="AC22" s="100"/>
      <c r="AD22" s="37" t="s">
        <v>98</v>
      </c>
      <c r="AE22" s="37" t="s">
        <v>72</v>
      </c>
      <c r="AF22" s="128"/>
      <c r="AH22" s="18">
        <f>H22</f>
        <v>5211</v>
      </c>
      <c r="AI22" s="84"/>
      <c r="AJ22" s="22"/>
      <c r="AK22" s="84"/>
      <c r="AL22" s="86"/>
      <c r="AM22" s="16">
        <f>P22</f>
        <v>5211</v>
      </c>
      <c r="AN22" s="84"/>
      <c r="AO22" s="13">
        <f>Y22+AJ22</f>
        <v>727</v>
      </c>
      <c r="AP22" s="84"/>
      <c r="AQ22" s="86"/>
      <c r="AR22" s="82"/>
      <c r="AS22" s="80"/>
      <c r="AT22" s="82"/>
      <c r="AU22" s="80"/>
      <c r="AW22" s="18">
        <f>I22</f>
        <v>6253</v>
      </c>
      <c r="AX22" s="84"/>
      <c r="AY22" s="22"/>
      <c r="AZ22" s="84"/>
      <c r="BA22" s="86"/>
      <c r="BB22" s="16">
        <f>Q22</f>
        <v>11464</v>
      </c>
      <c r="BC22" s="84"/>
      <c r="BD22" s="13">
        <f>AO22+AY22</f>
        <v>727</v>
      </c>
      <c r="BE22" s="84"/>
      <c r="BF22" s="86"/>
      <c r="BG22" s="82"/>
      <c r="BH22" s="80"/>
      <c r="BI22" s="82"/>
      <c r="BJ22" s="80"/>
      <c r="BL22" s="18">
        <f t="shared" si="2"/>
        <v>5905</v>
      </c>
      <c r="BM22" s="84"/>
      <c r="BN22" s="22"/>
      <c r="BO22" s="84"/>
      <c r="BP22" s="86"/>
      <c r="BQ22" s="16">
        <f t="shared" si="28"/>
        <v>17369</v>
      </c>
      <c r="BR22" s="84"/>
      <c r="BS22" s="13">
        <f>BD22+BN22</f>
        <v>727</v>
      </c>
      <c r="BT22" s="84"/>
      <c r="BU22" s="86"/>
      <c r="BV22" s="82"/>
      <c r="BW22" s="80"/>
      <c r="BX22" s="82"/>
      <c r="BY22" s="80"/>
    </row>
    <row r="23" spans="1:77" s="4" customFormat="1" ht="408" customHeight="1">
      <c r="A23" s="102"/>
      <c r="B23" s="107">
        <v>6</v>
      </c>
      <c r="C23" s="103" t="s">
        <v>99</v>
      </c>
      <c r="D23" s="89" t="s">
        <v>100</v>
      </c>
      <c r="E23" s="58" t="s">
        <v>101</v>
      </c>
      <c r="F23" s="91" t="s">
        <v>50</v>
      </c>
      <c r="G23" s="49">
        <v>0</v>
      </c>
      <c r="H23" s="53">
        <v>4</v>
      </c>
      <c r="I23" s="53">
        <v>2</v>
      </c>
      <c r="J23" s="53">
        <v>0</v>
      </c>
      <c r="K23" s="54"/>
      <c r="L23" s="54"/>
      <c r="M23" s="53"/>
      <c r="N23" s="50"/>
      <c r="O23" s="196">
        <f t="shared" si="17"/>
        <v>0</v>
      </c>
      <c r="P23" s="198">
        <f t="shared" si="18"/>
        <v>4</v>
      </c>
      <c r="Q23" s="198">
        <f t="shared" si="19"/>
        <v>6</v>
      </c>
      <c r="R23" s="199">
        <f t="shared" si="20"/>
        <v>6</v>
      </c>
      <c r="S23" s="54"/>
      <c r="T23" s="54"/>
      <c r="U23" s="53">
        <f>M23+G23+H23</f>
        <v>4</v>
      </c>
      <c r="V23" s="50">
        <f>G23+H23+M23+N23</f>
        <v>4</v>
      </c>
      <c r="W23" s="49">
        <f t="shared" si="21"/>
        <v>0</v>
      </c>
      <c r="X23" s="93">
        <f>IFERROR((W23/W24),"")</f>
        <v>0</v>
      </c>
      <c r="Y23" s="202">
        <v>20</v>
      </c>
      <c r="Z23" s="95">
        <f t="shared" ref="Z23" si="30">IFERROR((Y23/Y24),"")</f>
        <v>2.9498525073746312E-2</v>
      </c>
      <c r="AA23" s="85">
        <f t="shared" ref="AA23" si="31">IFERROR(Z23/X23,0)</f>
        <v>0</v>
      </c>
      <c r="AB23" s="97" t="s">
        <v>92</v>
      </c>
      <c r="AC23" s="99" t="s">
        <v>93</v>
      </c>
      <c r="AD23" s="36" t="s">
        <v>78</v>
      </c>
      <c r="AE23" s="36" t="s">
        <v>72</v>
      </c>
      <c r="AF23" s="127" t="s">
        <v>96</v>
      </c>
      <c r="AH23" s="17">
        <f t="shared" ref="AH23:AH36" si="32">H23</f>
        <v>4</v>
      </c>
      <c r="AI23" s="83">
        <f>IFERROR((AH23/AH24),"")</f>
        <v>0.13333333333333333</v>
      </c>
      <c r="AJ23" s="21"/>
      <c r="AK23" s="83" t="str">
        <f t="shared" ref="AK23" si="33">IFERROR((AJ23/AJ24),"")</f>
        <v/>
      </c>
      <c r="AL23" s="86">
        <f t="shared" ref="AL23" si="34">IFERROR(AK23/AI23,0)</f>
        <v>0</v>
      </c>
      <c r="AM23" s="14">
        <f>P23</f>
        <v>4</v>
      </c>
      <c r="AN23" s="83">
        <f>IFERROR((AM23/AM24),"")</f>
        <v>0.13333333333333333</v>
      </c>
      <c r="AO23" s="15">
        <f>Y23+AJ23</f>
        <v>20</v>
      </c>
      <c r="AP23" s="83" t="str">
        <f t="shared" ref="AP23" si="35">IFERROR((AO23/AO24),"")</f>
        <v/>
      </c>
      <c r="AQ23" s="86">
        <f t="shared" ref="AQ23" si="36">IFERROR(AP23/AN23,0)</f>
        <v>0</v>
      </c>
      <c r="AR23" s="81"/>
      <c r="AS23" s="79"/>
      <c r="AT23" s="81"/>
      <c r="AU23" s="79"/>
      <c r="AW23" s="17">
        <f t="shared" ref="AW23:AW36" si="37">I23</f>
        <v>2</v>
      </c>
      <c r="AX23" s="83">
        <f>IFERROR((AW23/AW24),"")</f>
        <v>5.8823529411764705E-2</v>
      </c>
      <c r="AY23" s="21"/>
      <c r="AZ23" s="83" t="str">
        <f t="shared" ref="AZ23" si="38">IFERROR((AY23/AY24),"")</f>
        <v/>
      </c>
      <c r="BA23" s="86">
        <f t="shared" ref="BA23" si="39">IFERROR(AZ23/AX23,0)</f>
        <v>0</v>
      </c>
      <c r="BB23" s="14">
        <f t="shared" ref="BB23:BB36" si="40">Q23</f>
        <v>6</v>
      </c>
      <c r="BC23" s="83">
        <f>IFERROR((BB23/BB24),"")</f>
        <v>0.17647058823529413</v>
      </c>
      <c r="BD23" s="15">
        <f>AO23+AY23</f>
        <v>20</v>
      </c>
      <c r="BE23" s="83" t="str">
        <f t="shared" ref="BE23" si="41">IFERROR((BD23/BD24),"")</f>
        <v/>
      </c>
      <c r="BF23" s="86">
        <f t="shared" ref="BF23" si="42">IFERROR(BE23/BC23,0)</f>
        <v>0</v>
      </c>
      <c r="BG23" s="81"/>
      <c r="BH23" s="79"/>
      <c r="BI23" s="81"/>
      <c r="BJ23" s="79"/>
      <c r="BL23" s="17" t="s">
        <v>102</v>
      </c>
      <c r="BM23" s="83" t="str">
        <f>IFERROR((BL23/BL24),"")</f>
        <v/>
      </c>
      <c r="BN23" s="21"/>
      <c r="BO23" s="83" t="str">
        <f t="shared" ref="BO23" si="43">IFERROR((BN23/BN24),"")</f>
        <v/>
      </c>
      <c r="BP23" s="86">
        <f t="shared" ref="BP23" si="44">IFERROR(BO23/BM23,0)</f>
        <v>0</v>
      </c>
      <c r="BQ23" s="14">
        <f t="shared" si="28"/>
        <v>6</v>
      </c>
      <c r="BR23" s="83">
        <f>IFERROR((BQ23/BQ24),"")</f>
        <v>0.16666666666666666</v>
      </c>
      <c r="BS23" s="15">
        <f>BD23+BN23</f>
        <v>20</v>
      </c>
      <c r="BT23" s="83" t="str">
        <f t="shared" ref="BT23" si="45">IFERROR((BS23/BS24),"")</f>
        <v/>
      </c>
      <c r="BU23" s="86">
        <f t="shared" ref="BU23" si="46">IFERROR(BT23/BR23,0)</f>
        <v>0</v>
      </c>
      <c r="BV23" s="81"/>
      <c r="BW23" s="79"/>
      <c r="BX23" s="81"/>
      <c r="BY23" s="79"/>
    </row>
    <row r="24" spans="1:77" s="4" customFormat="1" ht="408" customHeight="1">
      <c r="A24" s="102"/>
      <c r="B24" s="108"/>
      <c r="C24" s="104"/>
      <c r="D24" s="90"/>
      <c r="E24" s="59" t="s">
        <v>103</v>
      </c>
      <c r="F24" s="92"/>
      <c r="G24" s="197">
        <v>21</v>
      </c>
      <c r="H24" s="200">
        <v>30</v>
      </c>
      <c r="I24" s="200">
        <v>34</v>
      </c>
      <c r="J24" s="200">
        <v>36</v>
      </c>
      <c r="K24" s="56"/>
      <c r="L24" s="56"/>
      <c r="M24" s="55"/>
      <c r="N24" s="52"/>
      <c r="O24" s="185" t="s">
        <v>71</v>
      </c>
      <c r="P24" s="184" t="s">
        <v>71</v>
      </c>
      <c r="Q24" s="184" t="s">
        <v>71</v>
      </c>
      <c r="R24" s="186" t="s">
        <v>71</v>
      </c>
      <c r="S24" s="56"/>
      <c r="T24" s="56"/>
      <c r="U24" s="55" t="s">
        <v>71</v>
      </c>
      <c r="V24" s="52" t="s">
        <v>71</v>
      </c>
      <c r="W24" s="51">
        <f t="shared" si="21"/>
        <v>21</v>
      </c>
      <c r="X24" s="94"/>
      <c r="Y24" s="200">
        <v>678</v>
      </c>
      <c r="Z24" s="96"/>
      <c r="AA24" s="85"/>
      <c r="AB24" s="98"/>
      <c r="AC24" s="100"/>
      <c r="AD24" s="37" t="s">
        <v>98</v>
      </c>
      <c r="AE24" s="37" t="s">
        <v>104</v>
      </c>
      <c r="AF24" s="128"/>
      <c r="AH24" s="18">
        <f t="shared" si="32"/>
        <v>30</v>
      </c>
      <c r="AI24" s="84"/>
      <c r="AJ24" s="22"/>
      <c r="AK24" s="84"/>
      <c r="AL24" s="86"/>
      <c r="AM24" s="16">
        <f>H24</f>
        <v>30</v>
      </c>
      <c r="AN24" s="84"/>
      <c r="AO24" s="13">
        <f>AJ24</f>
        <v>0</v>
      </c>
      <c r="AP24" s="84"/>
      <c r="AQ24" s="86"/>
      <c r="AR24" s="82"/>
      <c r="AS24" s="80"/>
      <c r="AT24" s="82"/>
      <c r="AU24" s="80"/>
      <c r="AW24" s="18">
        <f t="shared" si="37"/>
        <v>34</v>
      </c>
      <c r="AX24" s="84"/>
      <c r="AY24" s="22"/>
      <c r="AZ24" s="84"/>
      <c r="BA24" s="86"/>
      <c r="BB24" s="16">
        <f>I24</f>
        <v>34</v>
      </c>
      <c r="BC24" s="84"/>
      <c r="BD24" s="13">
        <f>AY24</f>
        <v>0</v>
      </c>
      <c r="BE24" s="84"/>
      <c r="BF24" s="86"/>
      <c r="BG24" s="82"/>
      <c r="BH24" s="80"/>
      <c r="BI24" s="82"/>
      <c r="BJ24" s="80"/>
      <c r="BL24" s="18">
        <f>J24</f>
        <v>36</v>
      </c>
      <c r="BM24" s="84"/>
      <c r="BN24" s="22"/>
      <c r="BO24" s="84"/>
      <c r="BP24" s="86"/>
      <c r="BQ24" s="16">
        <f>J24</f>
        <v>36</v>
      </c>
      <c r="BR24" s="84"/>
      <c r="BS24" s="13">
        <f>BN24</f>
        <v>0</v>
      </c>
      <c r="BT24" s="84"/>
      <c r="BU24" s="86"/>
      <c r="BV24" s="82"/>
      <c r="BW24" s="80"/>
      <c r="BX24" s="82"/>
      <c r="BY24" s="80"/>
    </row>
    <row r="25" spans="1:77" s="4" customFormat="1" ht="244.5" customHeight="1">
      <c r="A25" s="102"/>
      <c r="B25" s="107">
        <v>7</v>
      </c>
      <c r="C25" s="87" t="s">
        <v>105</v>
      </c>
      <c r="D25" s="89" t="s">
        <v>106</v>
      </c>
      <c r="E25" s="58" t="s">
        <v>107</v>
      </c>
      <c r="F25" s="91" t="s">
        <v>50</v>
      </c>
      <c r="G25" s="49">
        <v>0</v>
      </c>
      <c r="H25" s="53">
        <v>7105</v>
      </c>
      <c r="I25" s="53">
        <v>8526</v>
      </c>
      <c r="J25" s="53">
        <v>8051</v>
      </c>
      <c r="K25" s="54"/>
      <c r="L25" s="54"/>
      <c r="M25" s="53"/>
      <c r="N25" s="50"/>
      <c r="O25" s="196">
        <f t="shared" si="17"/>
        <v>0</v>
      </c>
      <c r="P25" s="198">
        <f t="shared" si="18"/>
        <v>7105</v>
      </c>
      <c r="Q25" s="198">
        <f t="shared" si="19"/>
        <v>15631</v>
      </c>
      <c r="R25" s="199">
        <f t="shared" si="20"/>
        <v>23682</v>
      </c>
      <c r="S25" s="54"/>
      <c r="T25" s="54"/>
      <c r="U25" s="53">
        <f>M25+G25+H25</f>
        <v>7105</v>
      </c>
      <c r="V25" s="50">
        <f>G25+H25+M25+N25</f>
        <v>7105</v>
      </c>
      <c r="W25" s="49">
        <f t="shared" si="21"/>
        <v>0</v>
      </c>
      <c r="X25" s="93">
        <f>IFERROR((W25/W26),"")</f>
        <v>0</v>
      </c>
      <c r="Y25" s="202">
        <v>1074</v>
      </c>
      <c r="Z25" s="95">
        <f t="shared" ref="Z25" si="47">IFERROR((Y25/Y26),"")</f>
        <v>3.9839750723347431E-2</v>
      </c>
      <c r="AA25" s="85">
        <f t="shared" ref="AA25" si="48">IFERROR(Z25/X25,0)</f>
        <v>0</v>
      </c>
      <c r="AB25" s="97" t="s">
        <v>92</v>
      </c>
      <c r="AC25" s="99" t="s">
        <v>93</v>
      </c>
      <c r="AD25" s="36" t="s">
        <v>78</v>
      </c>
      <c r="AE25" s="36" t="s">
        <v>72</v>
      </c>
      <c r="AF25" s="127" t="s">
        <v>96</v>
      </c>
      <c r="AH25" s="17">
        <f t="shared" si="32"/>
        <v>7105</v>
      </c>
      <c r="AI25" s="83">
        <f>IFERROR((AH25/AH26),"")</f>
        <v>0.24462041659493888</v>
      </c>
      <c r="AJ25" s="21"/>
      <c r="AK25" s="83" t="str">
        <f t="shared" ref="AK25" si="49">IFERROR((AJ25/AJ26),"")</f>
        <v/>
      </c>
      <c r="AL25" s="86">
        <f t="shared" ref="AL25" si="50">IFERROR(AK25/AI25,0)</f>
        <v>0</v>
      </c>
      <c r="AM25" s="14">
        <f t="shared" ref="AM25:AM36" si="51">P25</f>
        <v>7105</v>
      </c>
      <c r="AN25" s="83">
        <f>IFERROR((AM25/AM26),"")</f>
        <v>0.24462041659493888</v>
      </c>
      <c r="AO25" s="15">
        <f>Y25+AJ25</f>
        <v>1074</v>
      </c>
      <c r="AP25" s="83" t="str">
        <f t="shared" ref="AP25" si="52">IFERROR((AO25/AO26),"")</f>
        <v/>
      </c>
      <c r="AQ25" s="86">
        <f t="shared" ref="AQ25" si="53">IFERROR(AP25/AN25,0)</f>
        <v>0</v>
      </c>
      <c r="AR25" s="81"/>
      <c r="AS25" s="79"/>
      <c r="AT25" s="81"/>
      <c r="AU25" s="79"/>
      <c r="AW25" s="17">
        <f t="shared" si="37"/>
        <v>8526</v>
      </c>
      <c r="AX25" s="83">
        <f>IFERROR((AW25/AW26),"")</f>
        <v>0.26726434907996616</v>
      </c>
      <c r="AY25" s="21"/>
      <c r="AZ25" s="83" t="str">
        <f t="shared" ref="AZ25" si="54">IFERROR((AY25/AY26),"")</f>
        <v/>
      </c>
      <c r="BA25" s="86">
        <f t="shared" ref="BA25" si="55">IFERROR(AZ25/AX25,0)</f>
        <v>0</v>
      </c>
      <c r="BB25" s="14">
        <f t="shared" si="40"/>
        <v>15631</v>
      </c>
      <c r="BC25" s="83">
        <f>IFERROR((BB25/BB26),"")</f>
        <v>0.48998463997993791</v>
      </c>
      <c r="BD25" s="15">
        <f>AO25+AY25</f>
        <v>1074</v>
      </c>
      <c r="BE25" s="83" t="str">
        <f t="shared" ref="BE25" si="56">IFERROR((BD25/BD26),"")</f>
        <v/>
      </c>
      <c r="BF25" s="86">
        <f t="shared" ref="BF25" si="57">IFERROR(BE25/BC25,0)</f>
        <v>0</v>
      </c>
      <c r="BG25" s="81"/>
      <c r="BH25" s="79"/>
      <c r="BI25" s="81"/>
      <c r="BJ25" s="79"/>
      <c r="BL25" s="17">
        <f t="shared" si="2"/>
        <v>8051</v>
      </c>
      <c r="BM25" s="83">
        <f>IFERROR((BL25/BL26),"")</f>
        <v>0.23301785765969146</v>
      </c>
      <c r="BN25" s="21"/>
      <c r="BO25" s="83" t="str">
        <f t="shared" ref="BO25" si="58">IFERROR((BN25/BN26),"")</f>
        <v/>
      </c>
      <c r="BP25" s="86">
        <f t="shared" ref="BP25" si="59">IFERROR(BO25/BM25,0)</f>
        <v>0</v>
      </c>
      <c r="BQ25" s="14">
        <f t="shared" si="28"/>
        <v>23682</v>
      </c>
      <c r="BR25" s="83">
        <f>IFERROR((BQ25/BQ26),"")</f>
        <v>0.68542155075106359</v>
      </c>
      <c r="BS25" s="15">
        <f>BD25+BN25</f>
        <v>1074</v>
      </c>
      <c r="BT25" s="83" t="str">
        <f t="shared" ref="BT25" si="60">IFERROR((BS25/BS26),"")</f>
        <v/>
      </c>
      <c r="BU25" s="86">
        <f t="shared" ref="BU25" si="61">IFERROR(BT25/BR25,0)</f>
        <v>0</v>
      </c>
      <c r="BV25" s="81"/>
      <c r="BW25" s="79"/>
      <c r="BX25" s="81"/>
      <c r="BY25" s="79"/>
    </row>
    <row r="26" spans="1:77" s="4" customFormat="1" ht="244.5" customHeight="1">
      <c r="A26" s="102"/>
      <c r="B26" s="108"/>
      <c r="C26" s="88"/>
      <c r="D26" s="90"/>
      <c r="E26" s="59" t="s">
        <v>108</v>
      </c>
      <c r="F26" s="92"/>
      <c r="G26" s="197">
        <v>24788</v>
      </c>
      <c r="H26" s="200">
        <v>29045</v>
      </c>
      <c r="I26" s="200">
        <v>31901</v>
      </c>
      <c r="J26" s="200">
        <v>34551</v>
      </c>
      <c r="K26" s="56"/>
      <c r="L26" s="56"/>
      <c r="M26" s="55"/>
      <c r="N26" s="52"/>
      <c r="O26" s="187" t="s">
        <v>71</v>
      </c>
      <c r="P26" s="188"/>
      <c r="Q26" s="188"/>
      <c r="R26" s="189"/>
      <c r="S26" s="56"/>
      <c r="T26" s="56"/>
      <c r="U26" s="73" t="s">
        <v>71</v>
      </c>
      <c r="V26" s="74"/>
      <c r="W26" s="51">
        <f t="shared" si="21"/>
        <v>24788</v>
      </c>
      <c r="X26" s="94"/>
      <c r="Y26" s="200">
        <v>26958</v>
      </c>
      <c r="Z26" s="96"/>
      <c r="AA26" s="85"/>
      <c r="AB26" s="98"/>
      <c r="AC26" s="100"/>
      <c r="AD26" s="37" t="s">
        <v>98</v>
      </c>
      <c r="AE26" s="37" t="s">
        <v>109</v>
      </c>
      <c r="AF26" s="128"/>
      <c r="AH26" s="18">
        <f t="shared" si="32"/>
        <v>29045</v>
      </c>
      <c r="AI26" s="84"/>
      <c r="AJ26" s="22"/>
      <c r="AK26" s="84"/>
      <c r="AL26" s="86"/>
      <c r="AM26" s="16">
        <f>H26</f>
        <v>29045</v>
      </c>
      <c r="AN26" s="84"/>
      <c r="AO26" s="13">
        <f>AJ26</f>
        <v>0</v>
      </c>
      <c r="AP26" s="84"/>
      <c r="AQ26" s="86"/>
      <c r="AR26" s="82"/>
      <c r="AS26" s="80"/>
      <c r="AT26" s="82"/>
      <c r="AU26" s="80"/>
      <c r="AW26" s="18">
        <f t="shared" si="37"/>
        <v>31901</v>
      </c>
      <c r="AX26" s="84"/>
      <c r="AY26" s="22"/>
      <c r="AZ26" s="84"/>
      <c r="BA26" s="86"/>
      <c r="BB26" s="16">
        <f>I26</f>
        <v>31901</v>
      </c>
      <c r="BC26" s="84"/>
      <c r="BD26" s="13">
        <f>AY26</f>
        <v>0</v>
      </c>
      <c r="BE26" s="84"/>
      <c r="BF26" s="86"/>
      <c r="BG26" s="82"/>
      <c r="BH26" s="80"/>
      <c r="BI26" s="82"/>
      <c r="BJ26" s="80"/>
      <c r="BL26" s="18">
        <f t="shared" si="2"/>
        <v>34551</v>
      </c>
      <c r="BM26" s="84"/>
      <c r="BN26" s="22"/>
      <c r="BO26" s="84"/>
      <c r="BP26" s="86"/>
      <c r="BQ26" s="16">
        <f>J26</f>
        <v>34551</v>
      </c>
      <c r="BR26" s="84"/>
      <c r="BS26" s="13">
        <f>BN26</f>
        <v>0</v>
      </c>
      <c r="BT26" s="84"/>
      <c r="BU26" s="86"/>
      <c r="BV26" s="82"/>
      <c r="BW26" s="80"/>
      <c r="BX26" s="82"/>
      <c r="BY26" s="80"/>
    </row>
    <row r="27" spans="1:77" s="4" customFormat="1" ht="163.5" customHeight="1">
      <c r="A27" s="101" t="s">
        <v>110</v>
      </c>
      <c r="B27" s="107">
        <v>8</v>
      </c>
      <c r="C27" s="87" t="s">
        <v>111</v>
      </c>
      <c r="D27" s="89" t="s">
        <v>112</v>
      </c>
      <c r="E27" s="58" t="s">
        <v>113</v>
      </c>
      <c r="F27" s="91" t="s">
        <v>50</v>
      </c>
      <c r="G27" s="196">
        <v>26264</v>
      </c>
      <c r="H27" s="198">
        <v>26656</v>
      </c>
      <c r="I27" s="198">
        <v>27048</v>
      </c>
      <c r="J27" s="198">
        <v>27440</v>
      </c>
      <c r="K27" s="54"/>
      <c r="L27" s="54"/>
      <c r="M27" s="53"/>
      <c r="N27" s="50"/>
      <c r="O27" s="187" t="s">
        <v>71</v>
      </c>
      <c r="P27" s="188"/>
      <c r="Q27" s="188"/>
      <c r="R27" s="189"/>
      <c r="S27" s="54"/>
      <c r="T27" s="54"/>
      <c r="U27" s="73" t="s">
        <v>71</v>
      </c>
      <c r="V27" s="74"/>
      <c r="W27" s="49">
        <f t="shared" si="21"/>
        <v>26264</v>
      </c>
      <c r="X27" s="93">
        <f>IFERROR((W27/W28),"")</f>
        <v>0.98</v>
      </c>
      <c r="Y27" s="202">
        <v>26173</v>
      </c>
      <c r="Z27" s="95">
        <f t="shared" ref="Z27" si="62">IFERROR((Y27/Y28),"")</f>
        <v>0.9826175101366571</v>
      </c>
      <c r="AA27" s="85">
        <f t="shared" ref="AA27" si="63">IFERROR(Z27/X27,0)</f>
        <v>1.0026709287108746</v>
      </c>
      <c r="AB27" s="97" t="s">
        <v>114</v>
      </c>
      <c r="AC27" s="99" t="s">
        <v>115</v>
      </c>
      <c r="AD27" s="36" t="s">
        <v>116</v>
      </c>
      <c r="AE27" s="36" t="s">
        <v>72</v>
      </c>
      <c r="AF27" s="127"/>
      <c r="AH27" s="17">
        <f t="shared" si="32"/>
        <v>26656</v>
      </c>
      <c r="AI27" s="83">
        <f>IFERROR((AH27/AH28),"")</f>
        <v>0.98</v>
      </c>
      <c r="AJ27" s="21"/>
      <c r="AK27" s="83" t="str">
        <f t="shared" ref="AK27" si="64">IFERROR((AJ27/AJ28),"")</f>
        <v/>
      </c>
      <c r="AL27" s="86">
        <f t="shared" ref="AL27" si="65">IFERROR(AK27/AI27,0)</f>
        <v>0</v>
      </c>
      <c r="AM27" s="14">
        <f>H27</f>
        <v>26656</v>
      </c>
      <c r="AN27" s="83">
        <f>IFERROR((AM27/AM28),"")</f>
        <v>0.98</v>
      </c>
      <c r="AO27" s="15">
        <f>AJ27</f>
        <v>0</v>
      </c>
      <c r="AP27" s="83" t="str">
        <f t="shared" ref="AP27" si="66">IFERROR((AO27/AO28),"")</f>
        <v/>
      </c>
      <c r="AQ27" s="86">
        <f t="shared" ref="AQ27" si="67">IFERROR(AP27/AN27,0)</f>
        <v>0</v>
      </c>
      <c r="AR27" s="81"/>
      <c r="AS27" s="79"/>
      <c r="AT27" s="81"/>
      <c r="AU27" s="79"/>
      <c r="AW27" s="17">
        <f t="shared" si="37"/>
        <v>27048</v>
      </c>
      <c r="AX27" s="83">
        <f>IFERROR((AW27/AW28),"")</f>
        <v>0.98</v>
      </c>
      <c r="AY27" s="21"/>
      <c r="AZ27" s="83" t="str">
        <f t="shared" ref="AZ27" si="68">IFERROR((AY27/AY28),"")</f>
        <v/>
      </c>
      <c r="BA27" s="86">
        <f t="shared" ref="BA27" si="69">IFERROR(AZ27/AX27,0)</f>
        <v>0</v>
      </c>
      <c r="BB27" s="14">
        <f>I27</f>
        <v>27048</v>
      </c>
      <c r="BC27" s="83">
        <f>IFERROR((BB27/BB28),"")</f>
        <v>0.98</v>
      </c>
      <c r="BD27" s="15">
        <f>AY27</f>
        <v>0</v>
      </c>
      <c r="BE27" s="83" t="str">
        <f t="shared" ref="BE27" si="70">IFERROR((BD27/BD28),"")</f>
        <v/>
      </c>
      <c r="BF27" s="86">
        <f t="shared" ref="BF27" si="71">IFERROR(BE27/BC27,0)</f>
        <v>0</v>
      </c>
      <c r="BG27" s="81"/>
      <c r="BH27" s="79"/>
      <c r="BI27" s="81"/>
      <c r="BJ27" s="79"/>
      <c r="BL27" s="17">
        <f t="shared" si="2"/>
        <v>27440</v>
      </c>
      <c r="BM27" s="83">
        <f>IFERROR((BL27/BL28),"")</f>
        <v>0.98</v>
      </c>
      <c r="BN27" s="21"/>
      <c r="BO27" s="83" t="str">
        <f t="shared" ref="BO27" si="72">IFERROR((BN27/BN28),"")</f>
        <v/>
      </c>
      <c r="BP27" s="86">
        <f t="shared" ref="BP27" si="73">IFERROR(BO27/BM27,0)</f>
        <v>0</v>
      </c>
      <c r="BQ27" s="14">
        <f>J27</f>
        <v>27440</v>
      </c>
      <c r="BR27" s="83">
        <f>IFERROR((BQ27/BQ28),"")</f>
        <v>0.98</v>
      </c>
      <c r="BS27" s="15">
        <f>BN27</f>
        <v>0</v>
      </c>
      <c r="BT27" s="83" t="str">
        <f t="shared" ref="BT27" si="74">IFERROR((BS27/BS28),"")</f>
        <v/>
      </c>
      <c r="BU27" s="86">
        <f t="shared" ref="BU27" si="75">IFERROR(BT27/BR27,0)</f>
        <v>0</v>
      </c>
      <c r="BV27" s="81"/>
      <c r="BW27" s="79"/>
      <c r="BX27" s="81"/>
      <c r="BY27" s="79"/>
    </row>
    <row r="28" spans="1:77" s="4" customFormat="1" ht="163.5" customHeight="1">
      <c r="A28" s="102"/>
      <c r="B28" s="108"/>
      <c r="C28" s="88"/>
      <c r="D28" s="90"/>
      <c r="E28" s="59" t="s">
        <v>117</v>
      </c>
      <c r="F28" s="92"/>
      <c r="G28" s="197">
        <v>26800</v>
      </c>
      <c r="H28" s="200">
        <v>27200</v>
      </c>
      <c r="I28" s="200">
        <v>27600</v>
      </c>
      <c r="J28" s="200">
        <v>28000</v>
      </c>
      <c r="K28" s="56"/>
      <c r="L28" s="56"/>
      <c r="M28" s="55"/>
      <c r="N28" s="52"/>
      <c r="O28" s="187" t="s">
        <v>71</v>
      </c>
      <c r="P28" s="188"/>
      <c r="Q28" s="188"/>
      <c r="R28" s="189"/>
      <c r="S28" s="56"/>
      <c r="T28" s="56"/>
      <c r="U28" s="73" t="s">
        <v>71</v>
      </c>
      <c r="V28" s="74"/>
      <c r="W28" s="51">
        <f t="shared" si="21"/>
        <v>26800</v>
      </c>
      <c r="X28" s="94"/>
      <c r="Y28" s="200">
        <v>26636</v>
      </c>
      <c r="Z28" s="96"/>
      <c r="AA28" s="85"/>
      <c r="AB28" s="98"/>
      <c r="AC28" s="100"/>
      <c r="AD28" s="37" t="s">
        <v>116</v>
      </c>
      <c r="AE28" s="37" t="s">
        <v>109</v>
      </c>
      <c r="AF28" s="128"/>
      <c r="AH28" s="18">
        <f t="shared" si="32"/>
        <v>27200</v>
      </c>
      <c r="AI28" s="84"/>
      <c r="AJ28" s="22"/>
      <c r="AK28" s="84"/>
      <c r="AL28" s="86"/>
      <c r="AM28" s="16">
        <f>H28</f>
        <v>27200</v>
      </c>
      <c r="AN28" s="84"/>
      <c r="AO28" s="13">
        <f>AJ28</f>
        <v>0</v>
      </c>
      <c r="AP28" s="84"/>
      <c r="AQ28" s="86"/>
      <c r="AR28" s="82"/>
      <c r="AS28" s="80"/>
      <c r="AT28" s="82"/>
      <c r="AU28" s="80"/>
      <c r="AW28" s="18">
        <f t="shared" si="37"/>
        <v>27600</v>
      </c>
      <c r="AX28" s="84"/>
      <c r="AY28" s="22"/>
      <c r="AZ28" s="84"/>
      <c r="BA28" s="86"/>
      <c r="BB28" s="16">
        <f>I28</f>
        <v>27600</v>
      </c>
      <c r="BC28" s="84"/>
      <c r="BD28" s="13">
        <f>AY28</f>
        <v>0</v>
      </c>
      <c r="BE28" s="84"/>
      <c r="BF28" s="86"/>
      <c r="BG28" s="82"/>
      <c r="BH28" s="80"/>
      <c r="BI28" s="82"/>
      <c r="BJ28" s="80"/>
      <c r="BL28" s="18">
        <f t="shared" si="2"/>
        <v>28000</v>
      </c>
      <c r="BM28" s="84"/>
      <c r="BN28" s="22"/>
      <c r="BO28" s="84"/>
      <c r="BP28" s="86"/>
      <c r="BQ28" s="16">
        <f>J28</f>
        <v>28000</v>
      </c>
      <c r="BR28" s="84"/>
      <c r="BS28" s="13">
        <f>BN28</f>
        <v>0</v>
      </c>
      <c r="BT28" s="84"/>
      <c r="BU28" s="86"/>
      <c r="BV28" s="82"/>
      <c r="BW28" s="80"/>
      <c r="BX28" s="82"/>
      <c r="BY28" s="80"/>
    </row>
    <row r="29" spans="1:77" s="4" customFormat="1" ht="163.5" customHeight="1">
      <c r="A29" s="102"/>
      <c r="B29" s="107">
        <v>9</v>
      </c>
      <c r="C29" s="87" t="s">
        <v>118</v>
      </c>
      <c r="D29" s="89" t="s">
        <v>119</v>
      </c>
      <c r="E29" s="58" t="s">
        <v>120</v>
      </c>
      <c r="F29" s="91" t="s">
        <v>50</v>
      </c>
      <c r="G29" s="49">
        <v>142</v>
      </c>
      <c r="H29" s="53">
        <v>421</v>
      </c>
      <c r="I29" s="53">
        <v>490</v>
      </c>
      <c r="J29" s="53">
        <v>270</v>
      </c>
      <c r="K29" s="54"/>
      <c r="L29" s="54"/>
      <c r="M29" s="53"/>
      <c r="N29" s="50"/>
      <c r="O29" s="196">
        <f t="shared" si="17"/>
        <v>142</v>
      </c>
      <c r="P29" s="198">
        <f t="shared" si="18"/>
        <v>563</v>
      </c>
      <c r="Q29" s="198">
        <f t="shared" si="19"/>
        <v>1053</v>
      </c>
      <c r="R29" s="199">
        <f t="shared" si="20"/>
        <v>1323</v>
      </c>
      <c r="S29" s="54"/>
      <c r="T29" s="54"/>
      <c r="U29" s="53">
        <f>G29+H29+I29</f>
        <v>1053</v>
      </c>
      <c r="V29" s="50">
        <f>U29+J29</f>
        <v>1323</v>
      </c>
      <c r="W29" s="49">
        <f t="shared" si="21"/>
        <v>142</v>
      </c>
      <c r="X29" s="93">
        <f>IFERROR((W29/W30),"")</f>
        <v>8.4523809523809525E-3</v>
      </c>
      <c r="Y29" s="202">
        <v>149</v>
      </c>
      <c r="Z29" s="95">
        <f t="shared" ref="Z29" si="76">IFERROR((Y29/Y30),"")</f>
        <v>8.328675237562885E-3</v>
      </c>
      <c r="AA29" s="85">
        <f t="shared" ref="AA29" si="77">IFERROR(Z29/X29,0)</f>
        <v>0.98536439430321454</v>
      </c>
      <c r="AB29" s="97" t="s">
        <v>121</v>
      </c>
      <c r="AC29" s="99" t="s">
        <v>122</v>
      </c>
      <c r="AD29" s="36" t="s">
        <v>116</v>
      </c>
      <c r="AE29" s="36" t="s">
        <v>123</v>
      </c>
      <c r="AF29" s="127"/>
      <c r="AH29" s="17">
        <f t="shared" si="32"/>
        <v>421</v>
      </c>
      <c r="AI29" s="83">
        <f>IFERROR((AH29/AH30),"")</f>
        <v>2.2756756756756757E-2</v>
      </c>
      <c r="AJ29" s="21"/>
      <c r="AK29" s="83" t="str">
        <f t="shared" ref="AK29" si="78">IFERROR((AJ29/AJ30),"")</f>
        <v/>
      </c>
      <c r="AL29" s="86">
        <f t="shared" ref="AL29" si="79">IFERROR(AK29/AI29,0)</f>
        <v>0</v>
      </c>
      <c r="AM29" s="14">
        <f t="shared" si="51"/>
        <v>563</v>
      </c>
      <c r="AN29" s="83">
        <f>IFERROR((AM29/AM30),"")</f>
        <v>1.5949008498583571E-2</v>
      </c>
      <c r="AO29" s="15">
        <f>Y29+AJ29</f>
        <v>149</v>
      </c>
      <c r="AP29" s="83">
        <f t="shared" ref="AP29" si="80">IFERROR((AO29/AO30),"")</f>
        <v>8.328675237562885E-3</v>
      </c>
      <c r="AQ29" s="86">
        <f t="shared" ref="AQ29" si="81">IFERROR(AP29/AN29,0)</f>
        <v>0.52220645805678478</v>
      </c>
      <c r="AR29" s="81"/>
      <c r="AS29" s="79"/>
      <c r="AT29" s="81"/>
      <c r="AU29" s="79"/>
      <c r="AW29" s="17">
        <f t="shared" si="37"/>
        <v>490</v>
      </c>
      <c r="AX29" s="83">
        <f>IFERROR((AW29/AW30),"")</f>
        <v>2.6063829787234042E-2</v>
      </c>
      <c r="AY29" s="21"/>
      <c r="AZ29" s="83" t="str">
        <f t="shared" ref="AZ29" si="82">IFERROR((AY29/AY30),"")</f>
        <v/>
      </c>
      <c r="BA29" s="86">
        <f t="shared" ref="BA29" si="83">IFERROR(AZ29/AX29,0)</f>
        <v>0</v>
      </c>
      <c r="BB29" s="14">
        <f t="shared" si="40"/>
        <v>1053</v>
      </c>
      <c r="BC29" s="83">
        <f>IFERROR((BB29/BB30),"")</f>
        <v>1.9463955637707947E-2</v>
      </c>
      <c r="BD29" s="15">
        <f>AO29+AY29</f>
        <v>149</v>
      </c>
      <c r="BE29" s="83">
        <f t="shared" ref="BE29" si="84">IFERROR((BD29/BD30),"")</f>
        <v>8.328675237562885E-3</v>
      </c>
      <c r="BF29" s="86">
        <f t="shared" ref="BF29" si="85">IFERROR(BE29/BC29,0)</f>
        <v>0.42790249796025842</v>
      </c>
      <c r="BG29" s="81"/>
      <c r="BH29" s="79"/>
      <c r="BI29" s="81"/>
      <c r="BJ29" s="79"/>
      <c r="BL29" s="17">
        <f t="shared" si="2"/>
        <v>270</v>
      </c>
      <c r="BM29" s="83">
        <f>IFERROR((BL29/BL30),"")</f>
        <v>1.40625E-2</v>
      </c>
      <c r="BN29" s="21"/>
      <c r="BO29" s="83" t="str">
        <f t="shared" ref="BO29" si="86">IFERROR((BN29/BN30),"")</f>
        <v/>
      </c>
      <c r="BP29" s="86">
        <f t="shared" ref="BP29" si="87">IFERROR(BO29/BM29,0)</f>
        <v>0</v>
      </c>
      <c r="BQ29" s="14">
        <f t="shared" si="28"/>
        <v>1323</v>
      </c>
      <c r="BR29" s="83">
        <f>IFERROR((BQ29/BQ30),"")</f>
        <v>1.804911323328786E-2</v>
      </c>
      <c r="BS29" s="15">
        <f>BD29+BN29</f>
        <v>149</v>
      </c>
      <c r="BT29" s="83">
        <f t="shared" ref="BT29" si="88">IFERROR((BS29/BS30),"")</f>
        <v>8.328675237562885E-3</v>
      </c>
      <c r="BU29" s="86">
        <f t="shared" ref="BU29" si="89">IFERROR(BT29/BR29,0)</f>
        <v>0.4614451208717758</v>
      </c>
      <c r="BV29" s="81"/>
      <c r="BW29" s="79"/>
      <c r="BX29" s="81"/>
      <c r="BY29" s="79"/>
    </row>
    <row r="30" spans="1:77" s="4" customFormat="1" ht="163.5" customHeight="1">
      <c r="A30" s="102"/>
      <c r="B30" s="108"/>
      <c r="C30" s="88"/>
      <c r="D30" s="106"/>
      <c r="E30" s="59" t="s">
        <v>124</v>
      </c>
      <c r="F30" s="92"/>
      <c r="G30" s="51">
        <v>16800</v>
      </c>
      <c r="H30" s="55">
        <v>18500</v>
      </c>
      <c r="I30" s="55">
        <v>18800</v>
      </c>
      <c r="J30" s="55">
        <v>19200</v>
      </c>
      <c r="K30" s="56"/>
      <c r="L30" s="56"/>
      <c r="M30" s="55"/>
      <c r="N30" s="52"/>
      <c r="O30" s="197">
        <f t="shared" si="17"/>
        <v>16800</v>
      </c>
      <c r="P30" s="200">
        <f t="shared" si="18"/>
        <v>35300</v>
      </c>
      <c r="Q30" s="200">
        <f t="shared" si="19"/>
        <v>54100</v>
      </c>
      <c r="R30" s="201">
        <f t="shared" si="20"/>
        <v>73300</v>
      </c>
      <c r="S30" s="56"/>
      <c r="T30" s="56"/>
      <c r="U30" s="55">
        <f>G30+H30+I30</f>
        <v>54100</v>
      </c>
      <c r="V30" s="52">
        <f>U30+J30</f>
        <v>73300</v>
      </c>
      <c r="W30" s="51">
        <f t="shared" si="21"/>
        <v>16800</v>
      </c>
      <c r="X30" s="94"/>
      <c r="Y30" s="200">
        <v>17890</v>
      </c>
      <c r="Z30" s="96"/>
      <c r="AA30" s="85"/>
      <c r="AB30" s="98"/>
      <c r="AC30" s="100"/>
      <c r="AD30" s="37" t="s">
        <v>116</v>
      </c>
      <c r="AE30" s="37" t="s">
        <v>125</v>
      </c>
      <c r="AF30" s="128"/>
      <c r="AH30" s="18">
        <f t="shared" si="32"/>
        <v>18500</v>
      </c>
      <c r="AI30" s="84"/>
      <c r="AJ30" s="22"/>
      <c r="AK30" s="84"/>
      <c r="AL30" s="86"/>
      <c r="AM30" s="16">
        <f t="shared" si="51"/>
        <v>35300</v>
      </c>
      <c r="AN30" s="84"/>
      <c r="AO30" s="13">
        <f>Y30+AJ30</f>
        <v>17890</v>
      </c>
      <c r="AP30" s="84"/>
      <c r="AQ30" s="86"/>
      <c r="AR30" s="82"/>
      <c r="AS30" s="80"/>
      <c r="AT30" s="82"/>
      <c r="AU30" s="80"/>
      <c r="AW30" s="18">
        <f t="shared" si="37"/>
        <v>18800</v>
      </c>
      <c r="AX30" s="84"/>
      <c r="AY30" s="22"/>
      <c r="AZ30" s="84"/>
      <c r="BA30" s="86"/>
      <c r="BB30" s="16">
        <f t="shared" si="40"/>
        <v>54100</v>
      </c>
      <c r="BC30" s="84"/>
      <c r="BD30" s="13">
        <f>AO30+AY30</f>
        <v>17890</v>
      </c>
      <c r="BE30" s="84"/>
      <c r="BF30" s="86"/>
      <c r="BG30" s="82"/>
      <c r="BH30" s="80"/>
      <c r="BI30" s="82"/>
      <c r="BJ30" s="80"/>
      <c r="BL30" s="18">
        <f t="shared" si="2"/>
        <v>19200</v>
      </c>
      <c r="BM30" s="84"/>
      <c r="BN30" s="22"/>
      <c r="BO30" s="84"/>
      <c r="BP30" s="86"/>
      <c r="BQ30" s="16">
        <f t="shared" si="28"/>
        <v>73300</v>
      </c>
      <c r="BR30" s="84"/>
      <c r="BS30" s="13">
        <f>BD30+BN30</f>
        <v>17890</v>
      </c>
      <c r="BT30" s="84"/>
      <c r="BU30" s="86"/>
      <c r="BV30" s="82"/>
      <c r="BW30" s="80"/>
      <c r="BX30" s="82"/>
      <c r="BY30" s="80"/>
    </row>
    <row r="31" spans="1:77" s="4" customFormat="1" ht="112.5">
      <c r="A31" s="102"/>
      <c r="B31" s="107">
        <v>10</v>
      </c>
      <c r="C31" s="87" t="s">
        <v>126</v>
      </c>
      <c r="D31" s="89" t="s">
        <v>127</v>
      </c>
      <c r="E31" s="61" t="s">
        <v>128</v>
      </c>
      <c r="F31" s="91" t="s">
        <v>50</v>
      </c>
      <c r="G31" s="196">
        <v>75</v>
      </c>
      <c r="H31" s="198">
        <v>345</v>
      </c>
      <c r="I31" s="198">
        <v>845</v>
      </c>
      <c r="J31" s="198">
        <v>1085</v>
      </c>
      <c r="K31" s="54"/>
      <c r="L31" s="54"/>
      <c r="M31" s="53"/>
      <c r="N31" s="50"/>
      <c r="O31" s="190" t="s">
        <v>129</v>
      </c>
      <c r="P31" s="191"/>
      <c r="Q31" s="191"/>
      <c r="R31" s="192"/>
      <c r="S31" s="54"/>
      <c r="T31" s="54"/>
      <c r="U31" s="77" t="s">
        <v>129</v>
      </c>
      <c r="V31" s="75"/>
      <c r="W31" s="49">
        <f t="shared" si="21"/>
        <v>75</v>
      </c>
      <c r="X31" s="93">
        <f>IFERROR((W31/W32),"")</f>
        <v>7.0754716981132074E-2</v>
      </c>
      <c r="Y31" s="202">
        <v>760</v>
      </c>
      <c r="Z31" s="95">
        <f t="shared" ref="Z31" si="90">IFERROR((Y31/Y32),"")</f>
        <v>0.70500927643784783</v>
      </c>
      <c r="AA31" s="85">
        <f t="shared" ref="AA31" si="91">IFERROR(Z31/X31,0)</f>
        <v>9.9641311069882494</v>
      </c>
      <c r="AB31" s="97" t="s">
        <v>130</v>
      </c>
      <c r="AC31" s="99" t="s">
        <v>131</v>
      </c>
      <c r="AD31" s="36" t="s">
        <v>132</v>
      </c>
      <c r="AE31" s="36" t="s">
        <v>132</v>
      </c>
      <c r="AF31" s="127"/>
      <c r="AH31" s="17">
        <f t="shared" si="32"/>
        <v>345</v>
      </c>
      <c r="AI31" s="83">
        <f>IFERROR((AH31/AH32),"")</f>
        <v>0.31797235023041476</v>
      </c>
      <c r="AJ31" s="21"/>
      <c r="AK31" s="83" t="str">
        <f t="shared" ref="AK31" si="92">IFERROR((AJ31/AJ32),"")</f>
        <v/>
      </c>
      <c r="AL31" s="86">
        <f t="shared" ref="AL31" si="93">IFERROR(AK31/AI31,0)</f>
        <v>0</v>
      </c>
      <c r="AM31" s="14">
        <f>AH31</f>
        <v>345</v>
      </c>
      <c r="AN31" s="83">
        <f>IFERROR((AM31/AM32),"")</f>
        <v>0.31797235023041476</v>
      </c>
      <c r="AO31" s="15">
        <f>AJ31</f>
        <v>0</v>
      </c>
      <c r="AP31" s="83" t="str">
        <f t="shared" ref="AP31" si="94">IFERROR((AO31/AO32),"")</f>
        <v/>
      </c>
      <c r="AQ31" s="86">
        <f t="shared" ref="AQ31" si="95">IFERROR(AP31/AN31,0)</f>
        <v>0</v>
      </c>
      <c r="AR31" s="81"/>
      <c r="AS31" s="79"/>
      <c r="AT31" s="81"/>
      <c r="AU31" s="79"/>
      <c r="AW31" s="17">
        <f t="shared" si="37"/>
        <v>845</v>
      </c>
      <c r="AX31" s="83">
        <f>IFERROR((AW31/AW32),"")</f>
        <v>0.77880184331797231</v>
      </c>
      <c r="AY31" s="21"/>
      <c r="AZ31" s="83" t="str">
        <f t="shared" ref="AZ31" si="96">IFERROR((AY31/AY32),"")</f>
        <v/>
      </c>
      <c r="BA31" s="86">
        <f t="shared" ref="BA31" si="97">IFERROR(AZ31/AX31,0)</f>
        <v>0</v>
      </c>
      <c r="BB31" s="14">
        <f>AW31</f>
        <v>845</v>
      </c>
      <c r="BC31" s="83">
        <f>IFERROR((BB31/BB32),"")</f>
        <v>0.77880184331797231</v>
      </c>
      <c r="BD31" s="15">
        <f>AY31</f>
        <v>0</v>
      </c>
      <c r="BE31" s="83" t="str">
        <f t="shared" ref="BE31" si="98">IFERROR((BD31/BD32),"")</f>
        <v/>
      </c>
      <c r="BF31" s="86">
        <f t="shared" ref="BF31" si="99">IFERROR(BE31/BC31,0)</f>
        <v>0</v>
      </c>
      <c r="BG31" s="81"/>
      <c r="BH31" s="79"/>
      <c r="BI31" s="81"/>
      <c r="BJ31" s="79"/>
      <c r="BL31" s="17">
        <f t="shared" si="2"/>
        <v>1085</v>
      </c>
      <c r="BM31" s="83">
        <f>IFERROR((BL31/BL32),"")</f>
        <v>1</v>
      </c>
      <c r="BN31" s="21"/>
      <c r="BO31" s="83" t="str">
        <f t="shared" ref="BO31" si="100">IFERROR((BN31/BN32),"")</f>
        <v/>
      </c>
      <c r="BP31" s="86">
        <f t="shared" ref="BP31" si="101">IFERROR(BO31/BM31,0)</f>
        <v>0</v>
      </c>
      <c r="BQ31" s="14">
        <f>BL31</f>
        <v>1085</v>
      </c>
      <c r="BR31" s="83">
        <f>IFERROR((BQ31/BQ32),"")</f>
        <v>1</v>
      </c>
      <c r="BS31" s="15">
        <f>BN31</f>
        <v>0</v>
      </c>
      <c r="BT31" s="83" t="str">
        <f t="shared" ref="BT31" si="102">IFERROR((BS31/BS32),"")</f>
        <v/>
      </c>
      <c r="BU31" s="86">
        <f t="shared" ref="BU31" si="103">IFERROR(BT31/BR31,0)</f>
        <v>0</v>
      </c>
      <c r="BV31" s="81"/>
      <c r="BW31" s="79"/>
      <c r="BX31" s="81"/>
      <c r="BY31" s="79"/>
    </row>
    <row r="32" spans="1:77" s="4" customFormat="1" ht="160.5" customHeight="1">
      <c r="A32" s="102"/>
      <c r="B32" s="108"/>
      <c r="C32" s="88"/>
      <c r="D32" s="90"/>
      <c r="E32" s="59" t="s">
        <v>133</v>
      </c>
      <c r="F32" s="92"/>
      <c r="G32" s="197">
        <v>1060</v>
      </c>
      <c r="H32" s="200">
        <v>1085</v>
      </c>
      <c r="I32" s="200">
        <v>1085</v>
      </c>
      <c r="J32" s="200">
        <v>1085</v>
      </c>
      <c r="K32" s="56"/>
      <c r="L32" s="56"/>
      <c r="M32" s="55"/>
      <c r="N32" s="52"/>
      <c r="O32" s="193"/>
      <c r="P32" s="194"/>
      <c r="Q32" s="194"/>
      <c r="R32" s="195"/>
      <c r="S32" s="56"/>
      <c r="T32" s="56"/>
      <c r="U32" s="78"/>
      <c r="V32" s="76"/>
      <c r="W32" s="51">
        <f t="shared" si="21"/>
        <v>1060</v>
      </c>
      <c r="X32" s="94"/>
      <c r="Y32" s="200">
        <v>1078</v>
      </c>
      <c r="Z32" s="96"/>
      <c r="AA32" s="85"/>
      <c r="AB32" s="98"/>
      <c r="AC32" s="100"/>
      <c r="AD32" s="37" t="s">
        <v>132</v>
      </c>
      <c r="AE32" s="37" t="s">
        <v>132</v>
      </c>
      <c r="AF32" s="128"/>
      <c r="AH32" s="18">
        <f t="shared" si="32"/>
        <v>1085</v>
      </c>
      <c r="AI32" s="84"/>
      <c r="AJ32" s="22"/>
      <c r="AK32" s="84"/>
      <c r="AL32" s="86"/>
      <c r="AM32" s="16">
        <f>AH32</f>
        <v>1085</v>
      </c>
      <c r="AN32" s="84"/>
      <c r="AO32" s="13">
        <f>AJ32</f>
        <v>0</v>
      </c>
      <c r="AP32" s="84"/>
      <c r="AQ32" s="86"/>
      <c r="AR32" s="82"/>
      <c r="AS32" s="80"/>
      <c r="AT32" s="82"/>
      <c r="AU32" s="80"/>
      <c r="AW32" s="18">
        <f t="shared" si="37"/>
        <v>1085</v>
      </c>
      <c r="AX32" s="84"/>
      <c r="AY32" s="22"/>
      <c r="AZ32" s="84"/>
      <c r="BA32" s="86"/>
      <c r="BB32" s="16">
        <f>AW32</f>
        <v>1085</v>
      </c>
      <c r="BC32" s="84"/>
      <c r="BD32" s="13">
        <f>AY32</f>
        <v>0</v>
      </c>
      <c r="BE32" s="84"/>
      <c r="BF32" s="86"/>
      <c r="BG32" s="82"/>
      <c r="BH32" s="80"/>
      <c r="BI32" s="82"/>
      <c r="BJ32" s="80"/>
      <c r="BL32" s="18">
        <f t="shared" si="2"/>
        <v>1085</v>
      </c>
      <c r="BM32" s="84"/>
      <c r="BN32" s="22"/>
      <c r="BO32" s="84"/>
      <c r="BP32" s="86"/>
      <c r="BQ32" s="16">
        <f>BL32</f>
        <v>1085</v>
      </c>
      <c r="BR32" s="84"/>
      <c r="BS32" s="13">
        <f>BN32</f>
        <v>0</v>
      </c>
      <c r="BT32" s="84"/>
      <c r="BU32" s="86"/>
      <c r="BV32" s="82"/>
      <c r="BW32" s="80"/>
      <c r="BX32" s="82"/>
      <c r="BY32" s="80"/>
    </row>
    <row r="33" spans="1:77" s="4" customFormat="1" ht="174.75" customHeight="1">
      <c r="A33" s="102"/>
      <c r="B33" s="107">
        <v>11</v>
      </c>
      <c r="C33" s="87" t="s">
        <v>134</v>
      </c>
      <c r="D33" s="89" t="s">
        <v>135</v>
      </c>
      <c r="E33" s="58" t="s">
        <v>136</v>
      </c>
      <c r="F33" s="91" t="s">
        <v>50</v>
      </c>
      <c r="G33" s="49">
        <v>0</v>
      </c>
      <c r="H33" s="53">
        <v>2466</v>
      </c>
      <c r="I33" s="53">
        <v>2960</v>
      </c>
      <c r="J33" s="53">
        <v>2799</v>
      </c>
      <c r="K33" s="54"/>
      <c r="L33" s="54"/>
      <c r="M33" s="53"/>
      <c r="N33" s="50"/>
      <c r="O33" s="196">
        <f t="shared" si="17"/>
        <v>0</v>
      </c>
      <c r="P33" s="198">
        <f t="shared" si="18"/>
        <v>2466</v>
      </c>
      <c r="Q33" s="198">
        <f t="shared" si="19"/>
        <v>5426</v>
      </c>
      <c r="R33" s="199">
        <f t="shared" si="20"/>
        <v>8225</v>
      </c>
      <c r="S33" s="54"/>
      <c r="T33" s="54"/>
      <c r="U33" s="53">
        <f>G33+H33+I33</f>
        <v>5426</v>
      </c>
      <c r="V33" s="50">
        <f>U33+J33</f>
        <v>8225</v>
      </c>
      <c r="W33" s="49">
        <f t="shared" si="21"/>
        <v>0</v>
      </c>
      <c r="X33" s="93" t="str">
        <f>IFERROR((W33/W34),"")</f>
        <v/>
      </c>
      <c r="Y33" s="202">
        <v>3711</v>
      </c>
      <c r="Z33" s="95">
        <f t="shared" ref="Z33" si="104">IFERROR((Y33/Y34),"")</f>
        <v>0.27564435861249348</v>
      </c>
      <c r="AA33" s="85">
        <f t="shared" ref="AA33" si="105">IFERROR(Z33/X33,0)</f>
        <v>0</v>
      </c>
      <c r="AB33" s="97" t="s">
        <v>92</v>
      </c>
      <c r="AC33" s="99" t="s">
        <v>93</v>
      </c>
      <c r="AD33" s="36" t="s">
        <v>78</v>
      </c>
      <c r="AE33" s="36" t="s">
        <v>137</v>
      </c>
      <c r="AF33" s="127" t="s">
        <v>138</v>
      </c>
      <c r="AH33" s="17">
        <f t="shared" si="32"/>
        <v>2466</v>
      </c>
      <c r="AI33" s="83">
        <f>IFERROR((AH33/AH34),"")</f>
        <v>5.301857585139319E-2</v>
      </c>
      <c r="AJ33" s="21"/>
      <c r="AK33" s="83" t="str">
        <f t="shared" ref="AK33" si="106">IFERROR((AJ33/AJ34),"")</f>
        <v/>
      </c>
      <c r="AL33" s="86">
        <f t="shared" ref="AL33" si="107">IFERROR(AK33/AI33,0)</f>
        <v>0</v>
      </c>
      <c r="AM33" s="14">
        <f t="shared" si="51"/>
        <v>2466</v>
      </c>
      <c r="AN33" s="83">
        <f>IFERROR((AM33/AM34),"")</f>
        <v>5.301857585139319E-2</v>
      </c>
      <c r="AO33" s="15">
        <f>Y33+AJ33</f>
        <v>3711</v>
      </c>
      <c r="AP33" s="83">
        <f t="shared" ref="AP33" si="108">IFERROR((AO33/AO34),"")</f>
        <v>0.27564435861249348</v>
      </c>
      <c r="AQ33" s="86">
        <f t="shared" ref="AQ33" si="109">IFERROR(AP33/AN33,0)</f>
        <v>5.1990147639027962</v>
      </c>
      <c r="AR33" s="81"/>
      <c r="AS33" s="79"/>
      <c r="AT33" s="81"/>
      <c r="AU33" s="79"/>
      <c r="AW33" s="17">
        <f t="shared" si="37"/>
        <v>2960</v>
      </c>
      <c r="AX33" s="83">
        <f>IFERROR((AW33/AW34),"")</f>
        <v>5.3034239334921969E-2</v>
      </c>
      <c r="AY33" s="21"/>
      <c r="AZ33" s="83" t="str">
        <f t="shared" ref="AZ33" si="110">IFERROR((AY33/AY34),"")</f>
        <v/>
      </c>
      <c r="BA33" s="86">
        <f t="shared" ref="BA33" si="111">IFERROR(AZ33/AX33,0)</f>
        <v>0</v>
      </c>
      <c r="BB33" s="14">
        <f t="shared" si="40"/>
        <v>5426</v>
      </c>
      <c r="BC33" s="83">
        <f>IFERROR((BB33/BB34),"")</f>
        <v>5.3027119472269728E-2</v>
      </c>
      <c r="BD33" s="15">
        <f>AO33+AY33</f>
        <v>3711</v>
      </c>
      <c r="BE33" s="83">
        <f t="shared" ref="BE33" si="112">IFERROR((BD33/BD34),"")</f>
        <v>0.27564435861249348</v>
      </c>
      <c r="BF33" s="86">
        <f t="shared" ref="BF33" si="113">IFERROR(BE33/BC33,0)</f>
        <v>5.1981771092929225</v>
      </c>
      <c r="BG33" s="81"/>
      <c r="BH33" s="79"/>
      <c r="BI33" s="81"/>
      <c r="BJ33" s="79"/>
      <c r="BL33" s="17">
        <f t="shared" si="2"/>
        <v>2799</v>
      </c>
      <c r="BM33" s="83">
        <f>IFERROR((BL33/BL34),"")</f>
        <v>5.3105908245740525E-2</v>
      </c>
      <c r="BN33" s="21"/>
      <c r="BO33" s="83" t="str">
        <f t="shared" ref="BO33" si="114">IFERROR((BN33/BN34),"")</f>
        <v/>
      </c>
      <c r="BP33" s="86">
        <f t="shared" ref="BP33" si="115">IFERROR(BO33/BM33,0)</f>
        <v>0</v>
      </c>
      <c r="BQ33" s="14">
        <f t="shared" si="28"/>
        <v>8225</v>
      </c>
      <c r="BR33" s="83">
        <f>IFERROR((BQ33/BQ34),"")</f>
        <v>5.3053905347962664E-2</v>
      </c>
      <c r="BS33" s="15">
        <f>BD33+BN33</f>
        <v>3711</v>
      </c>
      <c r="BT33" s="83">
        <f t="shared" ref="BT33" si="116">IFERROR((BS33/BS34),"")</f>
        <v>0.27564435861249348</v>
      </c>
      <c r="BU33" s="86">
        <f t="shared" ref="BU33" si="117">IFERROR(BT33/BR33,0)</f>
        <v>5.1955526516782342</v>
      </c>
      <c r="BV33" s="81"/>
      <c r="BW33" s="79"/>
      <c r="BX33" s="81"/>
      <c r="BY33" s="79"/>
    </row>
    <row r="34" spans="1:77" s="4" customFormat="1" ht="174.75" customHeight="1">
      <c r="A34" s="102"/>
      <c r="B34" s="108"/>
      <c r="C34" s="88"/>
      <c r="D34" s="90"/>
      <c r="E34" s="59" t="s">
        <v>139</v>
      </c>
      <c r="F34" s="92"/>
      <c r="G34" s="51">
        <v>0</v>
      </c>
      <c r="H34" s="55">
        <v>46512</v>
      </c>
      <c r="I34" s="55">
        <v>55813</v>
      </c>
      <c r="J34" s="55">
        <v>52706</v>
      </c>
      <c r="K34" s="56"/>
      <c r="L34" s="56"/>
      <c r="M34" s="55"/>
      <c r="N34" s="52"/>
      <c r="O34" s="197">
        <f t="shared" si="17"/>
        <v>0</v>
      </c>
      <c r="P34" s="200">
        <f t="shared" si="18"/>
        <v>46512</v>
      </c>
      <c r="Q34" s="200">
        <f t="shared" si="19"/>
        <v>102325</v>
      </c>
      <c r="R34" s="201">
        <f t="shared" si="20"/>
        <v>155031</v>
      </c>
      <c r="S34" s="56"/>
      <c r="T34" s="56"/>
      <c r="U34" s="55">
        <f>G34+H34+I34</f>
        <v>102325</v>
      </c>
      <c r="V34" s="52">
        <f>U34+J34</f>
        <v>155031</v>
      </c>
      <c r="W34" s="51">
        <f t="shared" si="21"/>
        <v>0</v>
      </c>
      <c r="X34" s="94"/>
      <c r="Y34" s="200">
        <v>13463</v>
      </c>
      <c r="Z34" s="96"/>
      <c r="AA34" s="85"/>
      <c r="AB34" s="98"/>
      <c r="AC34" s="100"/>
      <c r="AD34" s="37" t="s">
        <v>140</v>
      </c>
      <c r="AE34" s="37" t="s">
        <v>141</v>
      </c>
      <c r="AF34" s="128"/>
      <c r="AH34" s="18">
        <f t="shared" si="32"/>
        <v>46512</v>
      </c>
      <c r="AI34" s="84"/>
      <c r="AJ34" s="22"/>
      <c r="AK34" s="84"/>
      <c r="AL34" s="86"/>
      <c r="AM34" s="16">
        <f t="shared" si="51"/>
        <v>46512</v>
      </c>
      <c r="AN34" s="84"/>
      <c r="AO34" s="13">
        <f>Y34+AJ34</f>
        <v>13463</v>
      </c>
      <c r="AP34" s="84"/>
      <c r="AQ34" s="86"/>
      <c r="AR34" s="82"/>
      <c r="AS34" s="80"/>
      <c r="AT34" s="82"/>
      <c r="AU34" s="80"/>
      <c r="AW34" s="18">
        <f t="shared" si="37"/>
        <v>55813</v>
      </c>
      <c r="AX34" s="84"/>
      <c r="AY34" s="22"/>
      <c r="AZ34" s="84"/>
      <c r="BA34" s="86"/>
      <c r="BB34" s="16">
        <f t="shared" si="40"/>
        <v>102325</v>
      </c>
      <c r="BC34" s="84"/>
      <c r="BD34" s="13">
        <f>AO34+AY34</f>
        <v>13463</v>
      </c>
      <c r="BE34" s="84"/>
      <c r="BF34" s="86"/>
      <c r="BG34" s="82"/>
      <c r="BH34" s="80"/>
      <c r="BI34" s="82"/>
      <c r="BJ34" s="80"/>
      <c r="BL34" s="18">
        <f t="shared" si="2"/>
        <v>52706</v>
      </c>
      <c r="BM34" s="84"/>
      <c r="BN34" s="22"/>
      <c r="BO34" s="84"/>
      <c r="BP34" s="86"/>
      <c r="BQ34" s="16">
        <f t="shared" si="28"/>
        <v>155031</v>
      </c>
      <c r="BR34" s="84"/>
      <c r="BS34" s="13">
        <f>BD34+BN34</f>
        <v>13463</v>
      </c>
      <c r="BT34" s="84"/>
      <c r="BU34" s="86"/>
      <c r="BV34" s="82"/>
      <c r="BW34" s="80"/>
      <c r="BX34" s="82"/>
      <c r="BY34" s="80"/>
    </row>
    <row r="35" spans="1:77" s="4" customFormat="1" ht="174.75" customHeight="1">
      <c r="A35" s="102"/>
      <c r="B35" s="107">
        <v>12</v>
      </c>
      <c r="C35" s="87" t="s">
        <v>142</v>
      </c>
      <c r="D35" s="89" t="s">
        <v>143</v>
      </c>
      <c r="E35" s="58" t="s">
        <v>144</v>
      </c>
      <c r="F35" s="91" t="s">
        <v>50</v>
      </c>
      <c r="G35" s="49">
        <v>0</v>
      </c>
      <c r="H35" s="53">
        <v>44046</v>
      </c>
      <c r="I35" s="53">
        <v>52853</v>
      </c>
      <c r="J35" s="53">
        <v>49907</v>
      </c>
      <c r="K35" s="54"/>
      <c r="L35" s="54"/>
      <c r="M35" s="53"/>
      <c r="N35" s="50"/>
      <c r="O35" s="196">
        <f t="shared" si="17"/>
        <v>0</v>
      </c>
      <c r="P35" s="198">
        <f t="shared" si="18"/>
        <v>44046</v>
      </c>
      <c r="Q35" s="198">
        <f t="shared" si="19"/>
        <v>96899</v>
      </c>
      <c r="R35" s="199">
        <f t="shared" si="20"/>
        <v>146806</v>
      </c>
      <c r="S35" s="54"/>
      <c r="T35" s="54"/>
      <c r="U35" s="53">
        <f>G35+H35+I35</f>
        <v>96899</v>
      </c>
      <c r="V35" s="50">
        <f>U35+J35</f>
        <v>146806</v>
      </c>
      <c r="W35" s="49">
        <f t="shared" si="21"/>
        <v>0</v>
      </c>
      <c r="X35" s="93" t="str">
        <f>IFERROR((W35/W36),"")</f>
        <v/>
      </c>
      <c r="Y35" s="202">
        <v>9752</v>
      </c>
      <c r="Z35" s="95">
        <f t="shared" ref="Z35" si="118">IFERROR((Y35/Y36),"")</f>
        <v>0.72435564138750652</v>
      </c>
      <c r="AA35" s="85">
        <f t="shared" ref="AA35" si="119">IFERROR(Z35/X35,0)</f>
        <v>0</v>
      </c>
      <c r="AB35" s="97" t="s">
        <v>92</v>
      </c>
      <c r="AC35" s="99" t="s">
        <v>93</v>
      </c>
      <c r="AD35" s="36" t="s">
        <v>140</v>
      </c>
      <c r="AE35" s="36" t="s">
        <v>145</v>
      </c>
      <c r="AF35" s="127" t="s">
        <v>138</v>
      </c>
      <c r="AH35" s="17">
        <f t="shared" si="32"/>
        <v>44046</v>
      </c>
      <c r="AI35" s="83">
        <f>IFERROR((AH35/AH36),"")</f>
        <v>0.94698142414860687</v>
      </c>
      <c r="AJ35" s="21"/>
      <c r="AK35" s="83" t="str">
        <f t="shared" ref="AK35" si="120">IFERROR((AJ35/AJ36),"")</f>
        <v/>
      </c>
      <c r="AL35" s="86">
        <f t="shared" ref="AL35" si="121">IFERROR(AK35/AI35,0)</f>
        <v>0</v>
      </c>
      <c r="AM35" s="14">
        <f t="shared" si="51"/>
        <v>44046</v>
      </c>
      <c r="AN35" s="83">
        <f>IFERROR((AM35/AM36),"")</f>
        <v>0.94698142414860687</v>
      </c>
      <c r="AO35" s="15">
        <f>Y35+AJ35</f>
        <v>9752</v>
      </c>
      <c r="AP35" s="83">
        <f t="shared" ref="AP35" si="122">IFERROR((AO35/AO36),"")</f>
        <v>0.72435564138750652</v>
      </c>
      <c r="AQ35" s="86">
        <f t="shared" ref="AQ35" si="123">IFERROR(AP35/AN35,0)</f>
        <v>0.76491008473449806</v>
      </c>
      <c r="AR35" s="81"/>
      <c r="AS35" s="79"/>
      <c r="AT35" s="81"/>
      <c r="AU35" s="79"/>
      <c r="AW35" s="17">
        <f t="shared" si="37"/>
        <v>52853</v>
      </c>
      <c r="AX35" s="83">
        <f>IFERROR((AW35/AW36),"")</f>
        <v>0.94696576066507798</v>
      </c>
      <c r="AY35" s="21"/>
      <c r="AZ35" s="83" t="str">
        <f t="shared" ref="AZ35" si="124">IFERROR((AY35/AY36),"")</f>
        <v/>
      </c>
      <c r="BA35" s="86">
        <f t="shared" ref="BA35" si="125">IFERROR(AZ35/AX35,0)</f>
        <v>0</v>
      </c>
      <c r="BB35" s="14">
        <f t="shared" si="40"/>
        <v>96899</v>
      </c>
      <c r="BC35" s="83">
        <f>IFERROR((BB35/BB36),"")</f>
        <v>0.94697288052773032</v>
      </c>
      <c r="BD35" s="15">
        <f>AO35+AY35</f>
        <v>9752</v>
      </c>
      <c r="BE35" s="83">
        <f t="shared" ref="BE35" si="126">IFERROR((BD35/BD36),"")</f>
        <v>0.72435564138750652</v>
      </c>
      <c r="BF35" s="86">
        <f t="shared" ref="BF35" si="127">IFERROR(BE35/BC35,0)</f>
        <v>0.76491698577876555</v>
      </c>
      <c r="BG35" s="81"/>
      <c r="BH35" s="79"/>
      <c r="BI35" s="81"/>
      <c r="BJ35" s="79"/>
      <c r="BL35" s="17">
        <f t="shared" si="2"/>
        <v>49907</v>
      </c>
      <c r="BM35" s="83">
        <f>IFERROR((BL35/BL36),"")</f>
        <v>0.94689409175425943</v>
      </c>
      <c r="BN35" s="21"/>
      <c r="BO35" s="83" t="str">
        <f t="shared" ref="BO35" si="128">IFERROR((BN35/BN36),"")</f>
        <v/>
      </c>
      <c r="BP35" s="86">
        <f t="shared" ref="BP35" si="129">IFERROR(BO35/BM35,0)</f>
        <v>0</v>
      </c>
      <c r="BQ35" s="14">
        <f t="shared" si="28"/>
        <v>146806</v>
      </c>
      <c r="BR35" s="83">
        <f>IFERROR((BQ35/BQ36),"")</f>
        <v>0.94694609465203738</v>
      </c>
      <c r="BS35" s="15">
        <f>BD35+BN35</f>
        <v>9752</v>
      </c>
      <c r="BT35" s="83">
        <f t="shared" ref="BT35" si="130">IFERROR((BS35/BS36),"")</f>
        <v>0.72435564138750652</v>
      </c>
      <c r="BU35" s="86">
        <f t="shared" ref="BU35" si="131">IFERROR(BT35/BR35,0)</f>
        <v>0.76493862267173351</v>
      </c>
      <c r="BV35" s="81"/>
      <c r="BW35" s="79"/>
      <c r="BX35" s="81"/>
      <c r="BY35" s="79"/>
    </row>
    <row r="36" spans="1:77" s="4" customFormat="1" ht="174.75" customHeight="1">
      <c r="A36" s="105"/>
      <c r="B36" s="108"/>
      <c r="C36" s="88"/>
      <c r="D36" s="90"/>
      <c r="E36" s="59" t="s">
        <v>146</v>
      </c>
      <c r="F36" s="92"/>
      <c r="G36" s="51">
        <v>0</v>
      </c>
      <c r="H36" s="55">
        <v>46512</v>
      </c>
      <c r="I36" s="55">
        <v>55813</v>
      </c>
      <c r="J36" s="55">
        <v>52706</v>
      </c>
      <c r="K36" s="56"/>
      <c r="L36" s="56"/>
      <c r="M36" s="55"/>
      <c r="N36" s="52"/>
      <c r="O36" s="197">
        <f t="shared" si="17"/>
        <v>0</v>
      </c>
      <c r="P36" s="200">
        <f t="shared" si="18"/>
        <v>46512</v>
      </c>
      <c r="Q36" s="200">
        <f t="shared" si="19"/>
        <v>102325</v>
      </c>
      <c r="R36" s="201">
        <f t="shared" si="20"/>
        <v>155031</v>
      </c>
      <c r="S36" s="56"/>
      <c r="T36" s="56"/>
      <c r="U36" s="55">
        <f>G36+H36+I36</f>
        <v>102325</v>
      </c>
      <c r="V36" s="52">
        <f>U36+J36</f>
        <v>155031</v>
      </c>
      <c r="W36" s="51">
        <f t="shared" si="21"/>
        <v>0</v>
      </c>
      <c r="X36" s="94"/>
      <c r="Y36" s="200">
        <v>13463</v>
      </c>
      <c r="Z36" s="96"/>
      <c r="AA36" s="85"/>
      <c r="AB36" s="98"/>
      <c r="AC36" s="100"/>
      <c r="AD36" s="37" t="s">
        <v>140</v>
      </c>
      <c r="AE36" s="37" t="s">
        <v>141</v>
      </c>
      <c r="AF36" s="128"/>
      <c r="AH36" s="18">
        <f t="shared" si="32"/>
        <v>46512</v>
      </c>
      <c r="AI36" s="84"/>
      <c r="AJ36" s="22"/>
      <c r="AK36" s="84"/>
      <c r="AL36" s="86"/>
      <c r="AM36" s="16">
        <f t="shared" si="51"/>
        <v>46512</v>
      </c>
      <c r="AN36" s="84"/>
      <c r="AO36" s="13">
        <f>Y36+AJ36</f>
        <v>13463</v>
      </c>
      <c r="AP36" s="84"/>
      <c r="AQ36" s="86"/>
      <c r="AR36" s="82"/>
      <c r="AS36" s="80"/>
      <c r="AT36" s="82"/>
      <c r="AU36" s="80"/>
      <c r="AW36" s="18">
        <f t="shared" si="37"/>
        <v>55813</v>
      </c>
      <c r="AX36" s="84"/>
      <c r="AY36" s="22"/>
      <c r="AZ36" s="84"/>
      <c r="BA36" s="86"/>
      <c r="BB36" s="16">
        <f t="shared" si="40"/>
        <v>102325</v>
      </c>
      <c r="BC36" s="84"/>
      <c r="BD36" s="13">
        <f>AO36+AY36</f>
        <v>13463</v>
      </c>
      <c r="BE36" s="84"/>
      <c r="BF36" s="86"/>
      <c r="BG36" s="82"/>
      <c r="BH36" s="80"/>
      <c r="BI36" s="82"/>
      <c r="BJ36" s="80"/>
      <c r="BL36" s="18">
        <f t="shared" si="2"/>
        <v>52706</v>
      </c>
      <c r="BM36" s="84"/>
      <c r="BN36" s="22"/>
      <c r="BO36" s="84"/>
      <c r="BP36" s="86"/>
      <c r="BQ36" s="16">
        <f t="shared" si="28"/>
        <v>155031</v>
      </c>
      <c r="BR36" s="84"/>
      <c r="BS36" s="13">
        <f>BD36+BN36</f>
        <v>13463</v>
      </c>
      <c r="BT36" s="84"/>
      <c r="BU36" s="86"/>
      <c r="BV36" s="82"/>
      <c r="BW36" s="80"/>
      <c r="BX36" s="82"/>
      <c r="BY36" s="80"/>
    </row>
    <row r="37" spans="1:77" ht="177.75" customHeight="1">
      <c r="M37" s="57" t="s">
        <v>147</v>
      </c>
      <c r="N37" s="57" t="s">
        <v>148</v>
      </c>
      <c r="R37" s="63"/>
      <c r="Y37" s="63"/>
    </row>
    <row r="38" spans="1:77">
      <c r="A38" s="129" t="s">
        <v>149</v>
      </c>
      <c r="B38" s="130"/>
      <c r="C38" s="130"/>
      <c r="D38" s="130"/>
    </row>
    <row r="39" spans="1:77"/>
  </sheetData>
  <sheetProtection formatCells="0" formatColumns="0" formatRows="0"/>
  <mergeCells count="462">
    <mergeCell ref="AW13:BJ14"/>
    <mergeCell ref="X23:X24"/>
    <mergeCell ref="Z25:Z26"/>
    <mergeCell ref="BU27:BU28"/>
    <mergeCell ref="AW15:BJ16"/>
    <mergeCell ref="AW17:BJ18"/>
    <mergeCell ref="AW19:BJ20"/>
    <mergeCell ref="BP21:BP22"/>
    <mergeCell ref="BM15:BM16"/>
    <mergeCell ref="BO15:BO16"/>
    <mergeCell ref="BM17:BM18"/>
    <mergeCell ref="BO17:BO18"/>
    <mergeCell ref="BM19:BM20"/>
    <mergeCell ref="BO19:BO20"/>
    <mergeCell ref="AX21:AX22"/>
    <mergeCell ref="AZ21:AZ22"/>
    <mergeCell ref="BE23:BE24"/>
    <mergeCell ref="BP15:BP16"/>
    <mergeCell ref="BP17:BP18"/>
    <mergeCell ref="BP23:BP24"/>
    <mergeCell ref="BP25:BP26"/>
    <mergeCell ref="BP27:BP28"/>
    <mergeCell ref="BP19:BP20"/>
    <mergeCell ref="BU15:BU16"/>
    <mergeCell ref="BU17:BU18"/>
    <mergeCell ref="BU19:BU20"/>
    <mergeCell ref="BA21:BA22"/>
    <mergeCell ref="BA23:BA24"/>
    <mergeCell ref="BF27:BF28"/>
    <mergeCell ref="BC21:BC22"/>
    <mergeCell ref="BE21:BE22"/>
    <mergeCell ref="BC23:BC24"/>
    <mergeCell ref="BU21:BU22"/>
    <mergeCell ref="BU23:BU24"/>
    <mergeCell ref="BU25:BU26"/>
    <mergeCell ref="BA31:BA32"/>
    <mergeCell ref="BA33:BA34"/>
    <mergeCell ref="AF31:AF32"/>
    <mergeCell ref="BM31:BM32"/>
    <mergeCell ref="BM33:BM34"/>
    <mergeCell ref="BM21:BM22"/>
    <mergeCell ref="BI21:BI22"/>
    <mergeCell ref="BI23:BI24"/>
    <mergeCell ref="BM23:BM24"/>
    <mergeCell ref="BI25:BI26"/>
    <mergeCell ref="BM25:BM26"/>
    <mergeCell ref="BF21:BF22"/>
    <mergeCell ref="BF23:BF24"/>
    <mergeCell ref="BF25:BF26"/>
    <mergeCell ref="AN21:AN22"/>
    <mergeCell ref="AP21:AP22"/>
    <mergeCell ref="BA35:BA36"/>
    <mergeCell ref="AS33:AS34"/>
    <mergeCell ref="AX35:AX36"/>
    <mergeCell ref="AZ35:AZ36"/>
    <mergeCell ref="BP29:BP30"/>
    <mergeCell ref="BP31:BP32"/>
    <mergeCell ref="BP33:BP34"/>
    <mergeCell ref="BP35:BP36"/>
    <mergeCell ref="AA35:AA36"/>
    <mergeCell ref="AQ35:AQ36"/>
    <mergeCell ref="AX29:AX30"/>
    <mergeCell ref="AZ29:AZ30"/>
    <mergeCell ref="BG35:BG36"/>
    <mergeCell ref="BH35:BH36"/>
    <mergeCell ref="BE31:BE32"/>
    <mergeCell ref="BE33:BE34"/>
    <mergeCell ref="BC35:BC36"/>
    <mergeCell ref="BC31:BC32"/>
    <mergeCell ref="BC33:BC34"/>
    <mergeCell ref="BF29:BF30"/>
    <mergeCell ref="BF31:BF32"/>
    <mergeCell ref="BF33:BF34"/>
    <mergeCell ref="BF35:BF36"/>
    <mergeCell ref="AC35:AC36"/>
    <mergeCell ref="AB27:AB28"/>
    <mergeCell ref="AF21:AF22"/>
    <mergeCell ref="BO21:BO22"/>
    <mergeCell ref="AT35:AT36"/>
    <mergeCell ref="AU35:AU36"/>
    <mergeCell ref="AT33:AT34"/>
    <mergeCell ref="AU33:AU34"/>
    <mergeCell ref="AS35:AS36"/>
    <mergeCell ref="AR33:AR34"/>
    <mergeCell ref="AN23:AN24"/>
    <mergeCell ref="AP23:AP24"/>
    <mergeCell ref="AN25:AN26"/>
    <mergeCell ref="AP25:AP26"/>
    <mergeCell ref="AN27:AN28"/>
    <mergeCell ref="AP27:AP28"/>
    <mergeCell ref="AN29:AN30"/>
    <mergeCell ref="AP29:AP30"/>
    <mergeCell ref="AN31:AN32"/>
    <mergeCell ref="AP31:AP32"/>
    <mergeCell ref="AQ27:AQ28"/>
    <mergeCell ref="AQ29:AQ30"/>
    <mergeCell ref="AQ31:AQ32"/>
    <mergeCell ref="AQ33:AQ34"/>
    <mergeCell ref="AF33:AF34"/>
    <mergeCell ref="BV35:BV36"/>
    <mergeCell ref="BV33:BV34"/>
    <mergeCell ref="BO33:BO34"/>
    <mergeCell ref="BO35:BO36"/>
    <mergeCell ref="BO23:BO24"/>
    <mergeCell ref="BO25:BO26"/>
    <mergeCell ref="BO27:BO28"/>
    <mergeCell ref="BO29:BO30"/>
    <mergeCell ref="BO31:BO32"/>
    <mergeCell ref="BT23:BT24"/>
    <mergeCell ref="BT25:BT26"/>
    <mergeCell ref="BT27:BT28"/>
    <mergeCell ref="BT29:BT30"/>
    <mergeCell ref="BT31:BT32"/>
    <mergeCell ref="BT33:BT34"/>
    <mergeCell ref="BT35:BT36"/>
    <mergeCell ref="BR29:BR30"/>
    <mergeCell ref="BR31:BR32"/>
    <mergeCell ref="BR33:BR34"/>
    <mergeCell ref="BR35:BR36"/>
    <mergeCell ref="BU35:BU36"/>
    <mergeCell ref="BU29:BU30"/>
    <mergeCell ref="BU31:BU32"/>
    <mergeCell ref="BU33:BU34"/>
    <mergeCell ref="BW35:BW36"/>
    <mergeCell ref="BX35:BX36"/>
    <mergeCell ref="BY35:BY36"/>
    <mergeCell ref="BR13:BR14"/>
    <mergeCell ref="BT13:BT14"/>
    <mergeCell ref="BR15:BR16"/>
    <mergeCell ref="BT15:BT16"/>
    <mergeCell ref="BR17:BR18"/>
    <mergeCell ref="BT17:BT18"/>
    <mergeCell ref="BR19:BR20"/>
    <mergeCell ref="BT19:BT20"/>
    <mergeCell ref="BR21:BR22"/>
    <mergeCell ref="BT21:BT22"/>
    <mergeCell ref="BR23:BR24"/>
    <mergeCell ref="BR25:BR26"/>
    <mergeCell ref="BR27:BR28"/>
    <mergeCell ref="BV29:BV30"/>
    <mergeCell ref="BW29:BW30"/>
    <mergeCell ref="BX29:BX30"/>
    <mergeCell ref="BY29:BY30"/>
    <mergeCell ref="BV31:BV32"/>
    <mergeCell ref="BW31:BW32"/>
    <mergeCell ref="BX31:BX32"/>
    <mergeCell ref="BY31:BY32"/>
    <mergeCell ref="BW33:BW34"/>
    <mergeCell ref="BX33:BX34"/>
    <mergeCell ref="BY33:BY34"/>
    <mergeCell ref="BV23:BV24"/>
    <mergeCell ref="BW23:BW24"/>
    <mergeCell ref="BX23:BX24"/>
    <mergeCell ref="BY23:BY24"/>
    <mergeCell ref="BV25:BV26"/>
    <mergeCell ref="BW25:BW26"/>
    <mergeCell ref="BX25:BX26"/>
    <mergeCell ref="BY25:BY26"/>
    <mergeCell ref="BV27:BV28"/>
    <mergeCell ref="BW27:BW28"/>
    <mergeCell ref="BX27:BX28"/>
    <mergeCell ref="BY27:BY28"/>
    <mergeCell ref="BX15:BX16"/>
    <mergeCell ref="BY15:BY16"/>
    <mergeCell ref="BX17:BX18"/>
    <mergeCell ref="BY17:BY18"/>
    <mergeCell ref="BX19:BX20"/>
    <mergeCell ref="BY19:BY20"/>
    <mergeCell ref="BV21:BV22"/>
    <mergeCell ref="BW21:BW22"/>
    <mergeCell ref="BX21:BX22"/>
    <mergeCell ref="BY21:BY22"/>
    <mergeCell ref="BV15:BV16"/>
    <mergeCell ref="BW15:BW16"/>
    <mergeCell ref="BV17:BV18"/>
    <mergeCell ref="BW17:BW18"/>
    <mergeCell ref="BV19:BV20"/>
    <mergeCell ref="BW19:BW20"/>
    <mergeCell ref="BL10:BY10"/>
    <mergeCell ref="BL11:BO11"/>
    <mergeCell ref="BV11:BV12"/>
    <mergeCell ref="BW11:BW12"/>
    <mergeCell ref="BX11:BX12"/>
    <mergeCell ref="BY11:BY12"/>
    <mergeCell ref="BX13:BX14"/>
    <mergeCell ref="BY13:BY14"/>
    <mergeCell ref="BM13:BM14"/>
    <mergeCell ref="BO13:BO14"/>
    <mergeCell ref="BV13:BV14"/>
    <mergeCell ref="BW13:BW14"/>
    <mergeCell ref="BQ11:BU11"/>
    <mergeCell ref="BU13:BU14"/>
    <mergeCell ref="BP13:BP14"/>
    <mergeCell ref="BH11:BH12"/>
    <mergeCell ref="BI11:BI12"/>
    <mergeCell ref="BJ11:BJ12"/>
    <mergeCell ref="AW11:BA11"/>
    <mergeCell ref="BB11:BF11"/>
    <mergeCell ref="F10:F12"/>
    <mergeCell ref="A10:A12"/>
    <mergeCell ref="B10:B12"/>
    <mergeCell ref="C10:C12"/>
    <mergeCell ref="D10:D12"/>
    <mergeCell ref="E10:E12"/>
    <mergeCell ref="W10:AF11"/>
    <mergeCell ref="G11:J11"/>
    <mergeCell ref="K11:N11"/>
    <mergeCell ref="AH11:AL11"/>
    <mergeCell ref="AM11:AQ11"/>
    <mergeCell ref="G10:N10"/>
    <mergeCell ref="O10:V10"/>
    <mergeCell ref="S11:V11"/>
    <mergeCell ref="AS11:AS12"/>
    <mergeCell ref="AT11:AT12"/>
    <mergeCell ref="AU11:AU12"/>
    <mergeCell ref="AW10:BJ10"/>
    <mergeCell ref="BG11:BG12"/>
    <mergeCell ref="S13:U14"/>
    <mergeCell ref="O15:Q16"/>
    <mergeCell ref="S15:U16"/>
    <mergeCell ref="O17:Q18"/>
    <mergeCell ref="S17:U18"/>
    <mergeCell ref="O19:Q20"/>
    <mergeCell ref="S19:U20"/>
    <mergeCell ref="AR11:AR12"/>
    <mergeCell ref="AH13:AU14"/>
    <mergeCell ref="AH15:AU16"/>
    <mergeCell ref="AH17:AU18"/>
    <mergeCell ref="AH19:AU20"/>
    <mergeCell ref="R13:R14"/>
    <mergeCell ref="R15:R16"/>
    <mergeCell ref="R17:R18"/>
    <mergeCell ref="R19:R20"/>
    <mergeCell ref="V13:V14"/>
    <mergeCell ref="V15:V16"/>
    <mergeCell ref="V17:V18"/>
    <mergeCell ref="V19:V20"/>
    <mergeCell ref="W13:AC14"/>
    <mergeCell ref="W15:AC16"/>
    <mergeCell ref="W17:AC18"/>
    <mergeCell ref="W19:AC20"/>
    <mergeCell ref="AH10:AU10"/>
    <mergeCell ref="AT23:AT24"/>
    <mergeCell ref="AU23:AU24"/>
    <mergeCell ref="AT25:AT26"/>
    <mergeCell ref="AT27:AT28"/>
    <mergeCell ref="AU27:AU28"/>
    <mergeCell ref="AT29:AT30"/>
    <mergeCell ref="AU29:AU30"/>
    <mergeCell ref="AI29:AI30"/>
    <mergeCell ref="AK29:AK30"/>
    <mergeCell ref="AR29:AR30"/>
    <mergeCell ref="AS29:AS30"/>
    <mergeCell ref="AT21:AT22"/>
    <mergeCell ref="AI23:AI24"/>
    <mergeCell ref="AK23:AK24"/>
    <mergeCell ref="AI21:AI22"/>
    <mergeCell ref="AK21:AK22"/>
    <mergeCell ref="AR21:AR22"/>
    <mergeCell ref="AS21:AS22"/>
    <mergeCell ref="AL21:AL22"/>
    <mergeCell ref="AL23:AL24"/>
    <mergeCell ref="AL25:AL26"/>
    <mergeCell ref="AL27:AL28"/>
    <mergeCell ref="AU25:AU26"/>
    <mergeCell ref="AI27:AI28"/>
    <mergeCell ref="AK27:AK28"/>
    <mergeCell ref="AR27:AR28"/>
    <mergeCell ref="AS27:AS28"/>
    <mergeCell ref="AF35:AF36"/>
    <mergeCell ref="AI35:AI36"/>
    <mergeCell ref="AK35:AK36"/>
    <mergeCell ref="AR35:AR36"/>
    <mergeCell ref="AI31:AI32"/>
    <mergeCell ref="AK31:AK32"/>
    <mergeCell ref="AR31:AR32"/>
    <mergeCell ref="AS31:AS32"/>
    <mergeCell ref="AN33:AN34"/>
    <mergeCell ref="AP33:AP34"/>
    <mergeCell ref="AN35:AN36"/>
    <mergeCell ref="AP35:AP36"/>
    <mergeCell ref="AL31:AL32"/>
    <mergeCell ref="AL33:AL34"/>
    <mergeCell ref="AL35:AL36"/>
    <mergeCell ref="AF29:AF30"/>
    <mergeCell ref="AI33:AI34"/>
    <mergeCell ref="AK33:AK34"/>
    <mergeCell ref="AF27:AF28"/>
    <mergeCell ref="C23:C24"/>
    <mergeCell ref="D25:D26"/>
    <mergeCell ref="F17:F18"/>
    <mergeCell ref="F23:F24"/>
    <mergeCell ref="C19:C20"/>
    <mergeCell ref="F19:F20"/>
    <mergeCell ref="O26:R26"/>
    <mergeCell ref="D23:D24"/>
    <mergeCell ref="D21:D22"/>
    <mergeCell ref="BM35:BM36"/>
    <mergeCell ref="AZ27:AZ28"/>
    <mergeCell ref="A38:D38"/>
    <mergeCell ref="BI27:BI28"/>
    <mergeCell ref="BI29:BI30"/>
    <mergeCell ref="BG21:BG22"/>
    <mergeCell ref="BH21:BH22"/>
    <mergeCell ref="BJ21:BJ22"/>
    <mergeCell ref="AX23:AX24"/>
    <mergeCell ref="AZ23:AZ24"/>
    <mergeCell ref="BG23:BG24"/>
    <mergeCell ref="BH23:BH24"/>
    <mergeCell ref="BJ23:BJ24"/>
    <mergeCell ref="AX25:AX26"/>
    <mergeCell ref="AZ25:AZ26"/>
    <mergeCell ref="BG25:BG26"/>
    <mergeCell ref="BH25:BH26"/>
    <mergeCell ref="BJ25:BJ26"/>
    <mergeCell ref="AX27:AX28"/>
    <mergeCell ref="BI33:BI34"/>
    <mergeCell ref="BI31:BI32"/>
    <mergeCell ref="BI35:BI36"/>
    <mergeCell ref="BM29:BM30"/>
    <mergeCell ref="BM27:BM28"/>
    <mergeCell ref="Z29:Z30"/>
    <mergeCell ref="AU21:AU22"/>
    <mergeCell ref="AB29:AB30"/>
    <mergeCell ref="AC29:AC30"/>
    <mergeCell ref="AR23:AR24"/>
    <mergeCell ref="AS23:AS24"/>
    <mergeCell ref="AI25:AI26"/>
    <mergeCell ref="AK25:AK26"/>
    <mergeCell ref="AR25:AR26"/>
    <mergeCell ref="AA27:AA28"/>
    <mergeCell ref="AA29:AA30"/>
    <mergeCell ref="AQ21:AQ22"/>
    <mergeCell ref="AQ23:AQ24"/>
    <mergeCell ref="AQ25:AQ26"/>
    <mergeCell ref="AC23:AC24"/>
    <mergeCell ref="AB25:AB26"/>
    <mergeCell ref="AC25:AC26"/>
    <mergeCell ref="AA21:AA22"/>
    <mergeCell ref="AA23:AA24"/>
    <mergeCell ref="AA25:AA26"/>
    <mergeCell ref="Z23:Z24"/>
    <mergeCell ref="AL29:AL30"/>
    <mergeCell ref="AC27:AC28"/>
    <mergeCell ref="AS25:AS26"/>
    <mergeCell ref="A6:F6"/>
    <mergeCell ref="BE35:BE36"/>
    <mergeCell ref="Z33:Z34"/>
    <mergeCell ref="Z31:Z32"/>
    <mergeCell ref="AU31:AU32"/>
    <mergeCell ref="BG31:BG32"/>
    <mergeCell ref="BH31:BH32"/>
    <mergeCell ref="BG33:BG34"/>
    <mergeCell ref="BH33:BH34"/>
    <mergeCell ref="G17:I18"/>
    <mergeCell ref="G19:I20"/>
    <mergeCell ref="K17:M18"/>
    <mergeCell ref="K19:M20"/>
    <mergeCell ref="AB31:AB32"/>
    <mergeCell ref="AC31:AC32"/>
    <mergeCell ref="Z21:Z22"/>
    <mergeCell ref="C15:C16"/>
    <mergeCell ref="D15:D16"/>
    <mergeCell ref="AF23:AF24"/>
    <mergeCell ref="AF25:AF26"/>
    <mergeCell ref="AB21:AB22"/>
    <mergeCell ref="AC21:AC22"/>
    <mergeCell ref="AB23:AB24"/>
    <mergeCell ref="Z27:Z28"/>
    <mergeCell ref="F15:F16"/>
    <mergeCell ref="O11:R11"/>
    <mergeCell ref="G13:I14"/>
    <mergeCell ref="G15:I16"/>
    <mergeCell ref="K13:M14"/>
    <mergeCell ref="K15:M16"/>
    <mergeCell ref="A8:C8"/>
    <mergeCell ref="D13:D14"/>
    <mergeCell ref="C13:C14"/>
    <mergeCell ref="F13:F14"/>
    <mergeCell ref="O13:Q14"/>
    <mergeCell ref="A15:A20"/>
    <mergeCell ref="B13:B14"/>
    <mergeCell ref="B15:B16"/>
    <mergeCell ref="B17:B18"/>
    <mergeCell ref="B19:B20"/>
    <mergeCell ref="A13:A14"/>
    <mergeCell ref="D19:D20"/>
    <mergeCell ref="D17:D18"/>
    <mergeCell ref="C17:C18"/>
    <mergeCell ref="G9:N9"/>
    <mergeCell ref="A21:A26"/>
    <mergeCell ref="C21:C22"/>
    <mergeCell ref="F21:F22"/>
    <mergeCell ref="X21:X22"/>
    <mergeCell ref="A27:A36"/>
    <mergeCell ref="D29:D30"/>
    <mergeCell ref="D27:D28"/>
    <mergeCell ref="B27:B28"/>
    <mergeCell ref="B29:B30"/>
    <mergeCell ref="B31:B32"/>
    <mergeCell ref="B33:B34"/>
    <mergeCell ref="B35:B36"/>
    <mergeCell ref="B21:B22"/>
    <mergeCell ref="B23:B24"/>
    <mergeCell ref="B25:B26"/>
    <mergeCell ref="X33:X34"/>
    <mergeCell ref="C27:C28"/>
    <mergeCell ref="C31:C32"/>
    <mergeCell ref="D31:D32"/>
    <mergeCell ref="F27:F28"/>
    <mergeCell ref="X27:X28"/>
    <mergeCell ref="C33:C34"/>
    <mergeCell ref="D33:D34"/>
    <mergeCell ref="F33:F34"/>
    <mergeCell ref="BJ35:BJ36"/>
    <mergeCell ref="BC25:BC26"/>
    <mergeCell ref="BE25:BE26"/>
    <mergeCell ref="BC27:BC28"/>
    <mergeCell ref="BE27:BE28"/>
    <mergeCell ref="BE29:BE30"/>
    <mergeCell ref="C35:C36"/>
    <mergeCell ref="D35:D36"/>
    <mergeCell ref="F35:F36"/>
    <mergeCell ref="X35:X36"/>
    <mergeCell ref="Z35:Z36"/>
    <mergeCell ref="F31:F32"/>
    <mergeCell ref="X31:X32"/>
    <mergeCell ref="C29:C30"/>
    <mergeCell ref="F29:F30"/>
    <mergeCell ref="X29:X30"/>
    <mergeCell ref="C25:C26"/>
    <mergeCell ref="F25:F26"/>
    <mergeCell ref="X25:X26"/>
    <mergeCell ref="AB33:AB34"/>
    <mergeCell ref="AC33:AC34"/>
    <mergeCell ref="AB35:AB36"/>
    <mergeCell ref="BC29:BC30"/>
    <mergeCell ref="BG27:BG28"/>
    <mergeCell ref="O27:R27"/>
    <mergeCell ref="O28:R28"/>
    <mergeCell ref="U26:V26"/>
    <mergeCell ref="U27:V27"/>
    <mergeCell ref="U28:V28"/>
    <mergeCell ref="O31:R32"/>
    <mergeCell ref="U31:V32"/>
    <mergeCell ref="BJ31:BJ32"/>
    <mergeCell ref="BJ33:BJ34"/>
    <mergeCell ref="BH27:BH28"/>
    <mergeCell ref="BJ27:BJ28"/>
    <mergeCell ref="BG29:BG30"/>
    <mergeCell ref="BH29:BH30"/>
    <mergeCell ref="BJ29:BJ30"/>
    <mergeCell ref="AX31:AX32"/>
    <mergeCell ref="AZ31:AZ32"/>
    <mergeCell ref="AX33:AX34"/>
    <mergeCell ref="AZ33:AZ34"/>
    <mergeCell ref="AT31:AT32"/>
    <mergeCell ref="AA31:AA32"/>
    <mergeCell ref="AA33:AA34"/>
    <mergeCell ref="BA25:BA26"/>
    <mergeCell ref="BA27:BA28"/>
    <mergeCell ref="BA29:BA30"/>
  </mergeCells>
  <conditionalFormatting sqref="BM13">
    <cfRule type="cellIs" dxfId="3" priority="4" operator="equal">
      <formula>#REF!</formula>
    </cfRule>
  </conditionalFormatting>
  <conditionalFormatting sqref="BO13">
    <cfRule type="cellIs" dxfId="2" priority="3" operator="equal">
      <formula>#REF!</formula>
    </cfRule>
  </conditionalFormatting>
  <conditionalFormatting sqref="BR13">
    <cfRule type="cellIs" dxfId="1" priority="2" operator="equal">
      <formula>#REF!</formula>
    </cfRule>
  </conditionalFormatting>
  <conditionalFormatting sqref="BT13">
    <cfRule type="cellIs" dxfId="0" priority="1" operator="equal">
      <formula>#REF!</formula>
    </cfRule>
  </conditionalFormatting>
  <pageMargins left="0.7" right="0.7" top="0.75" bottom="0.75" header="0.3" footer="0.3"/>
  <pageSetup paperSize="9" scale="10" fitToHeight="0" orientation="landscape" horizontalDpi="4294967294" verticalDpi="4294967294"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Datos!$A$1:$A$33</xm:f>
          </x14:formula1>
          <xm:sqref>D8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Datos</vt:lpstr>
      <vt:lpstr>Seguimiento</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 Estadìstica</cp:lastModifiedBy>
  <cp:revision/>
  <dcterms:created xsi:type="dcterms:W3CDTF">2019-03-29T17:53:20Z</dcterms:created>
  <dcterms:modified xsi:type="dcterms:W3CDTF">2021-04-15T00:00:31Z</dcterms:modified>
  <cp:category/>
  <cp:contentStatus/>
</cp:coreProperties>
</file>